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65" tabRatio="607" activeTab="1"/>
  </bookViews>
  <sheets>
    <sheet name="封面" sheetId="1" r:id="rId1"/>
    <sheet name="目录" sheetId="2" r:id="rId2"/>
    <sheet name="2019年全县收入-1" sheetId="3" r:id="rId3"/>
    <sheet name="2019年全县支出-2" sheetId="4" r:id="rId4"/>
    <sheet name="2019年民生支出-" sheetId="5" r:id="rId5"/>
    <sheet name="2019年乌恰县转移支付资金情况表" sheetId="6" r:id="rId6"/>
    <sheet name="2020年乌恰县公共财政预算收入安排情况" sheetId="7" r:id="rId7"/>
    <sheet name="2020年乌恰县公共财政预算支出安排情况" sheetId="8" r:id="rId8"/>
    <sheet name="一般公共预算(基本)支出预算经济分类明细表 " sheetId="9" r:id="rId9"/>
    <sheet name="2020年本级收支明细" sheetId="10" r:id="rId10"/>
    <sheet name="地方政府债务限额、余额情况表" sheetId="11" r:id="rId11"/>
  </sheets>
  <definedNames>
    <definedName name="_xlnm.Print_Area" localSheetId="1">'目录'!$A$1:$A$20</definedName>
    <definedName name="_xlnm.Print_Titles" localSheetId="9">'2020年本级收支明细'!$1:$4</definedName>
  </definedNames>
  <calcPr fullCalcOnLoad="1"/>
</workbook>
</file>

<file path=xl/sharedStrings.xml><?xml version="1.0" encoding="utf-8"?>
<sst xmlns="http://schemas.openxmlformats.org/spreadsheetml/2006/main" count="693" uniqueCount="545">
  <si>
    <t>附件1：</t>
  </si>
  <si>
    <t>乌恰县2019年财政预算执行情况</t>
  </si>
  <si>
    <t>与2020年财政预算（草案）</t>
  </si>
  <si>
    <t>乌恰县财政局</t>
  </si>
  <si>
    <t>目    录</t>
  </si>
  <si>
    <t xml:space="preserve">一、2019年乌恰县公共财政预算收入情况 …… …… … … … …（1） </t>
  </si>
  <si>
    <t>二、2019年乌恰县公共财政预算支出情况 … …… … … … ……（2）</t>
  </si>
  <si>
    <t>三、2019年乌恰县民生支出情况表  … … … … … … … … …（3）</t>
  </si>
  <si>
    <t>四、2019年乌恰县转移支付资金情况表…… … … … … … ……（4）</t>
  </si>
  <si>
    <t>五、2020年乌恰县公共财政预算收入安排情况 … … …  …  … （5）</t>
  </si>
  <si>
    <t>表一：2019年乌恰县公共财政预算收入情况</t>
  </si>
  <si>
    <t>单位:万元</t>
  </si>
  <si>
    <t>项    目</t>
  </si>
  <si>
    <t>2018年完成数</t>
  </si>
  <si>
    <t>2019年完成数</t>
  </si>
  <si>
    <t>比上年增（减）%</t>
  </si>
  <si>
    <t>一、税收收入小计</t>
  </si>
  <si>
    <t xml:space="preserve">    增值税</t>
  </si>
  <si>
    <t xml:space="preserve">    营业税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</si>
  <si>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</si>
  <si>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</si>
  <si>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</si>
  <si>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</si>
  <si>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</si>
  <si>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</si>
  <si>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</si>
  <si>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</si>
  <si>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</si>
  <si>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车船使用和牌照税</t>
  </si>
  <si>
    <t xml:space="preserve">    耕地占用税</t>
  </si>
  <si>
    <t xml:space="preserve">    契税</t>
  </si>
  <si>
    <t xml:space="preserve">    其他税收收入</t>
  </si>
  <si>
    <t>二、非税收入小计</t>
  </si>
  <si>
    <t xml:space="preserve">    专项收入</t>
  </si>
  <si>
    <t xml:space="preserve">    行政事业性收费收入</t>
  </si>
  <si>
    <t xml:space="preserve">    罚没收入</t>
  </si>
  <si>
    <t xml:space="preserve">    国有资产经营收入</t>
  </si>
  <si>
    <t xml:space="preserve">    国有资源（资产）有偿使用</t>
  </si>
  <si>
    <t xml:space="preserve">    其他收入</t>
  </si>
  <si>
    <t xml:space="preserve">    捐赠收入</t>
  </si>
  <si>
    <t>公共财政预算收入</t>
  </si>
  <si>
    <t>表二：2019年乌恰县公共财政预算支出情况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</si>
  <si>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</si>
  <si>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</si>
  <si>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</si>
  <si>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</si>
  <si>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</si>
  <si>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</si>
  <si>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</si>
  <si>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</si>
  <si>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九、医疗卫生</t>
  </si>
  <si>
    <t>十、节能环保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</si>
  <si>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</si>
  <si>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</si>
  <si>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</si>
  <si>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</si>
  <si>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</si>
  <si>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十六、金融监管等事务支出</t>
  </si>
  <si>
    <t>十九、自然资源气象等事务</t>
  </si>
  <si>
    <t>二十、住房保障支出</t>
  </si>
  <si>
    <t>二十一、灾害防治及应急管理支出</t>
  </si>
  <si>
    <t>二十一、粮油物资储备事务</t>
  </si>
  <si>
    <t>二十二、预备费</t>
  </si>
  <si>
    <t>二十三、债务付息支出</t>
  </si>
  <si>
    <t>二十四、其他支出</t>
  </si>
  <si>
    <t>二十七、债务发行费用</t>
  </si>
  <si>
    <t>公共财政预算支出</t>
  </si>
  <si>
    <t>表三：2019年乌恰县民生支出情况表</t>
  </si>
  <si>
    <t>单位：万元</t>
  </si>
  <si>
    <t>增长额</t>
  </si>
  <si>
    <t>增长%</t>
  </si>
  <si>
    <t>2018年占公共预算支出%</t>
  </si>
  <si>
    <t>2019年占一般预算支出%</t>
  </si>
  <si>
    <t>一、公共安全支出</t>
  </si>
  <si>
    <t>二、教育</t>
  </si>
  <si>
    <t>三、科学技术</t>
  </si>
  <si>
    <t>四、文化体育与传媒</t>
  </si>
  <si>
    <t>五、社会保障和就业</t>
  </si>
  <si>
    <t>六、医疗卫生</t>
  </si>
  <si>
    <t>七、节能环保</t>
  </si>
  <si>
    <t>八、城乡社区事务</t>
  </si>
  <si>
    <t>九、农林水事务</t>
  </si>
  <si>
    <t>十、交通运输</t>
  </si>
  <si>
    <t>十一、商业服务业等事务</t>
  </si>
  <si>
    <t>十二、自然资源气象等事务</t>
  </si>
  <si>
    <t>十三、住房保障支出</t>
  </si>
  <si>
    <t>十四、粮油物资储备管理事务</t>
  </si>
  <si>
    <t>十五、灾害防治及应急管理支出</t>
  </si>
  <si>
    <t>民生支出合计</t>
  </si>
  <si>
    <t>表四：2019年乌恰县转移支付资金情况表</t>
  </si>
  <si>
    <t>项      目</t>
  </si>
  <si>
    <t>2018年决算数</t>
  </si>
  <si>
    <t>2019年较2018年增长%</t>
  </si>
  <si>
    <t>自治区补助收入</t>
  </si>
  <si>
    <t>其中：一般性转移支付</t>
  </si>
  <si>
    <t xml:space="preserve">增值税和消费税税收返还 </t>
  </si>
  <si>
    <t>增值税“五五分享”税收返还收入</t>
  </si>
  <si>
    <t>所得税基数返还</t>
  </si>
  <si>
    <t>其他税收返还支出</t>
  </si>
  <si>
    <t>体制补助</t>
  </si>
  <si>
    <t>均衡性转移支付补助</t>
  </si>
  <si>
    <t>县级基本财力保障机制奖补资金</t>
  </si>
  <si>
    <t>结算补助收入</t>
  </si>
  <si>
    <t>资源枯竭型城市转移支付补助支出</t>
  </si>
  <si>
    <t>基层公检法司转移支付支出</t>
  </si>
  <si>
    <t>城乡义务教育转移支付收入</t>
  </si>
  <si>
    <t>城乡居民医疗保险转移支付收入</t>
  </si>
  <si>
    <t>基本养老金转移支付支出</t>
  </si>
  <si>
    <t>农村综合改革转移支付收入</t>
  </si>
  <si>
    <t>产粮（油）大县奖励资金收入</t>
  </si>
  <si>
    <t>重点生态功能区转移支付收入</t>
  </si>
  <si>
    <t>固定数额补助收入</t>
  </si>
  <si>
    <t>民族地区转移支付支出</t>
  </si>
  <si>
    <t>边境地区转移支付收入</t>
  </si>
  <si>
    <t>贫困地区转移支付收入</t>
  </si>
  <si>
    <t>公共安全共同财政事权转移支付支出</t>
  </si>
  <si>
    <t>教育共同财政事权转移支付支出</t>
  </si>
  <si>
    <t>社会保障和就业共同财政事权转移支付支出</t>
  </si>
  <si>
    <t>卫生健康共同财政事权分类分档转移支付支出</t>
  </si>
  <si>
    <t>农林水共同财政事权转移支付支出</t>
  </si>
  <si>
    <t>住房保障共同财政事权转移支付支出</t>
  </si>
  <si>
    <t>其他一般性转移支付</t>
  </si>
  <si>
    <t>其中：专项转移支付</t>
  </si>
  <si>
    <t>债券转贷</t>
  </si>
  <si>
    <t>其中：再融资债券资金</t>
  </si>
  <si>
    <t>其中：新增债券资金</t>
  </si>
  <si>
    <t>2020年预算数</t>
  </si>
  <si>
    <t>一、税收收入</t>
  </si>
  <si>
    <t>二、非税收入</t>
  </si>
  <si>
    <t>比上年增
（减）%</t>
  </si>
  <si>
    <t>二十二、灾害防治及应急管理支出</t>
  </si>
  <si>
    <t>二十三、预备费</t>
  </si>
  <si>
    <t>二十四、债务付息支出</t>
  </si>
  <si>
    <t>二十五、其他支出</t>
  </si>
  <si>
    <t>二十六、债务发行费用</t>
  </si>
  <si>
    <t>科目编码</t>
  </si>
  <si>
    <t>科目名称</t>
  </si>
  <si>
    <t>预算数</t>
  </si>
  <si>
    <t>一般公共预算支出</t>
  </si>
  <si>
    <t>一般公共预算基本支出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</si>
  <si>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</si>
  <si>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</si>
  <si>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</si>
  <si>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</si>
  <si>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</si>
  <si>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</si>
  <si>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</si>
  <si>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</si>
  <si>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</si>
  <si>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</si>
  <si>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</si>
  <si>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</si>
  <si>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</si>
  <si>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</si>
  <si>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</si>
  <si>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</si>
  <si>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</si>
  <si>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</si>
  <si>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</si>
  <si>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</si>
  <si>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</si>
  <si>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</si>
  <si>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</si>
  <si>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</si>
  <si>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</si>
  <si>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</si>
  <si>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</si>
  <si>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</si>
  <si>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</si>
  <si>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</si>
  <si>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</si>
  <si>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</si>
  <si>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</si>
  <si>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</si>
  <si>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</si>
  <si>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</si>
  <si>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</si>
  <si>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</si>
  <si>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</si>
  <si>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</si>
  <si>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</si>
  <si>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</si>
  <si>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</si>
  <si>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</si>
  <si>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</si>
  <si>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</si>
  <si>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</si>
  <si>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 xml:space="preserve">  补充全国社会保障基金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</si>
  <si>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</si>
  <si>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</si>
  <si>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</si>
  <si>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</si>
  <si>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</si>
  <si>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</si>
  <si>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</si>
  <si>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</si>
  <si>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</si>
  <si>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</si>
  <si>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表八：2020年乌恰县公共财政预算收支安排明细</t>
  </si>
  <si>
    <t>收   入</t>
  </si>
  <si>
    <t>支   出</t>
  </si>
  <si>
    <t>项     目</t>
  </si>
  <si>
    <t>一</t>
  </si>
  <si>
    <t>税收收入</t>
  </si>
  <si>
    <t>一般公共服务支出</t>
  </si>
  <si>
    <t xml:space="preserve">  增值税（25％）</t>
  </si>
  <si>
    <t xml:space="preserve">  人大事务</t>
  </si>
  <si>
    <t xml:space="preserve">  企业所得税</t>
  </si>
  <si>
    <t xml:space="preserve">    行政运行</t>
  </si>
  <si>
    <t xml:space="preserve">  个人所得税</t>
  </si>
  <si>
    <t xml:space="preserve">    其他人大事务支出</t>
  </si>
  <si>
    <t xml:space="preserve">  资源税</t>
  </si>
  <si>
    <t xml:space="preserve">  政协事务</t>
  </si>
  <si>
    <t xml:space="preserve">  城市维护建设税</t>
  </si>
  <si>
    <t xml:space="preserve">  印花税</t>
  </si>
  <si>
    <t xml:space="preserve">    其他政协事务支出</t>
  </si>
  <si>
    <t xml:space="preserve">  房产税</t>
  </si>
  <si>
    <t xml:space="preserve">  政府办公厅(室)及相关机构事务</t>
  </si>
  <si>
    <t xml:space="preserve">  城镇土地使用税</t>
  </si>
  <si>
    <t xml:space="preserve">  车船使用和牌照税</t>
  </si>
  <si>
    <t xml:space="preserve">    信访事务</t>
  </si>
  <si>
    <t xml:space="preserve">  耕地占用税</t>
  </si>
  <si>
    <t xml:space="preserve">    其他政府办公厅(室)及相关机构事务支出</t>
  </si>
  <si>
    <t xml:space="preserve">  契税</t>
  </si>
  <si>
    <t xml:space="preserve">  发展与改革事务</t>
  </si>
  <si>
    <t xml:space="preserve">  统计信息事务</t>
  </si>
  <si>
    <t xml:space="preserve">    专项普查活动</t>
  </si>
  <si>
    <t>二</t>
  </si>
  <si>
    <t>非税收入小计</t>
  </si>
  <si>
    <t xml:space="preserve">    其他统计信息事务支出</t>
  </si>
  <si>
    <t xml:space="preserve">  专项收入</t>
  </si>
  <si>
    <t xml:space="preserve">  财政事务</t>
  </si>
  <si>
    <t xml:space="preserve">  行政事业性收费收入</t>
  </si>
  <si>
    <t xml:space="preserve">  罚没收入</t>
  </si>
  <si>
    <t xml:space="preserve">    其他财政事务支出</t>
  </si>
  <si>
    <t xml:space="preserve">  国有资源（资产）有偿使用</t>
  </si>
  <si>
    <t xml:space="preserve">  税收事务</t>
  </si>
  <si>
    <t xml:space="preserve">  其他收入</t>
  </si>
  <si>
    <t xml:space="preserve">    税务办案</t>
  </si>
  <si>
    <t xml:space="preserve">  审计事务</t>
  </si>
  <si>
    <t xml:space="preserve">    其他审计事务支出</t>
  </si>
  <si>
    <t xml:space="preserve">  人力资源事务</t>
  </si>
  <si>
    <t xml:space="preserve">    其他人力资源事务支出</t>
  </si>
  <si>
    <t xml:space="preserve">  纪检监察事务</t>
  </si>
  <si>
    <t xml:space="preserve">    其他纪检监察事务支出</t>
  </si>
  <si>
    <t xml:space="preserve">  商贸事务</t>
  </si>
  <si>
    <t xml:space="preserve">    其他商贸事务支出</t>
  </si>
  <si>
    <t xml:space="preserve">  民族事务</t>
  </si>
  <si>
    <t xml:space="preserve">    其他民族事务支出</t>
  </si>
  <si>
    <t xml:space="preserve">  档案事务</t>
  </si>
  <si>
    <t xml:space="preserve">  民主党派及工商联事务</t>
  </si>
  <si>
    <t xml:space="preserve">  群众团体事务</t>
  </si>
  <si>
    <t xml:space="preserve">    其他群众团体事务支出</t>
  </si>
  <si>
    <t xml:space="preserve">  党委办公厅(室)及相关机构事务</t>
  </si>
  <si>
    <t xml:space="preserve">    其他党委办公厅(室)及相关机构事务支出</t>
  </si>
  <si>
    <t xml:space="preserve">  组织事务</t>
  </si>
  <si>
    <t xml:space="preserve">    事业运行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</si>
  <si>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</si>
  <si>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</si>
  <si>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</si>
  <si>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</si>
  <si>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宗教事务</t>
  </si>
  <si>
    <t xml:space="preserve">    其他统战事务支出</t>
  </si>
  <si>
    <t xml:space="preserve">  其他共产党事务支出(款)</t>
  </si>
  <si>
    <t xml:space="preserve">    其他共产党事务支出(项)</t>
  </si>
  <si>
    <t xml:space="preserve">  网信事务</t>
  </si>
  <si>
    <t xml:space="preserve">    一般行政管理事务</t>
  </si>
  <si>
    <t xml:space="preserve">    其他网信事务支出</t>
  </si>
  <si>
    <t xml:space="preserve">  市场监督管理事务</t>
  </si>
  <si>
    <t xml:space="preserve">    其他市场监督管理事务</t>
  </si>
  <si>
    <t xml:space="preserve">  其他一般公共服务支出(款)</t>
  </si>
  <si>
    <t xml:space="preserve">    其他一般公共服务支出(项)</t>
  </si>
  <si>
    <t>国防支出</t>
  </si>
  <si>
    <t xml:space="preserve">  国防动员</t>
  </si>
  <si>
    <t xml:space="preserve">    民兵</t>
  </si>
  <si>
    <t xml:space="preserve">  其他国防支出(款)</t>
  </si>
  <si>
    <t xml:space="preserve">    其他国防支出(项)</t>
  </si>
  <si>
    <t>三</t>
  </si>
  <si>
    <t>公共安全支出</t>
  </si>
  <si>
    <t xml:space="preserve">  公安</t>
  </si>
  <si>
    <t xml:space="preserve">    其他公安支出</t>
  </si>
  <si>
    <t xml:space="preserve">  国家安全</t>
  </si>
  <si>
    <t xml:space="preserve">    其他国家安全支出</t>
  </si>
  <si>
    <t xml:space="preserve">  检察</t>
  </si>
  <si>
    <t xml:space="preserve">    其他检察支出</t>
  </si>
  <si>
    <t xml:space="preserve">  法院</t>
  </si>
  <si>
    <t xml:space="preserve">    其他法院支出</t>
  </si>
  <si>
    <t xml:space="preserve">  司法</t>
  </si>
  <si>
    <t xml:space="preserve">    基层司法业务</t>
  </si>
  <si>
    <t xml:space="preserve">    其他司法支出</t>
  </si>
  <si>
    <t xml:space="preserve">  其他公共安全支出(款)</t>
  </si>
  <si>
    <t xml:space="preserve">    其他公共安全支出(项)</t>
  </si>
  <si>
    <t>四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</si>
  <si>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</si>
  <si>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</si>
  <si>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</si>
  <si>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</si>
  <si>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</si>
  <si>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</si>
  <si>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</si>
  <si>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其他普通教育支出</t>
  </si>
  <si>
    <t xml:space="preserve">  职业教育</t>
  </si>
  <si>
    <t xml:space="preserve">    中专教育</t>
  </si>
  <si>
    <t xml:space="preserve">    技校教育</t>
  </si>
  <si>
    <t xml:space="preserve">    职业高中教育</t>
  </si>
  <si>
    <t xml:space="preserve">  进修及培训</t>
  </si>
  <si>
    <t xml:space="preserve">    培训支出</t>
  </si>
  <si>
    <t xml:space="preserve">  教育费附加安排的支出</t>
  </si>
  <si>
    <t xml:space="preserve">    其他教育费附加安排的支出</t>
  </si>
  <si>
    <t xml:space="preserve">  其他教育支出(款)</t>
  </si>
  <si>
    <t xml:space="preserve">    其他教育支出(项)</t>
  </si>
  <si>
    <t>五</t>
  </si>
  <si>
    <t>科学技术支出</t>
  </si>
  <si>
    <t xml:space="preserve">  科学技术管理事务</t>
  </si>
  <si>
    <t xml:space="preserve">  其他科学技术支出(款)</t>
  </si>
  <si>
    <t xml:space="preserve">    其他科学技术支出(项)</t>
  </si>
  <si>
    <t>六</t>
  </si>
  <si>
    <t>文化旅游体育与传媒支出</t>
  </si>
  <si>
    <t xml:space="preserve">  文化和旅游</t>
  </si>
  <si>
    <t xml:space="preserve">    图书馆</t>
  </si>
  <si>
    <t xml:space="preserve">    艺术表演团体</t>
  </si>
  <si>
    <t xml:space="preserve">    群众文化</t>
  </si>
  <si>
    <t xml:space="preserve">    文化创作与保护</t>
  </si>
  <si>
    <t xml:space="preserve">    旅游行业业务管理</t>
  </si>
  <si>
    <t xml:space="preserve">    其他文化和旅游支出</t>
  </si>
  <si>
    <t xml:space="preserve">  体育</t>
  </si>
  <si>
    <t xml:space="preserve">    其他体育支出</t>
  </si>
  <si>
    <t xml:space="preserve">  新闻出版电影</t>
  </si>
  <si>
    <t xml:space="preserve">    其他新闻出版电影支出</t>
  </si>
  <si>
    <t xml:space="preserve">  广播电视</t>
  </si>
  <si>
    <t xml:space="preserve">    其他广播电视支出</t>
  </si>
  <si>
    <t xml:space="preserve">  其他文化体育与传媒支出(款)</t>
  </si>
  <si>
    <t xml:space="preserve">    其他文化体育与传媒支出(项)</t>
  </si>
  <si>
    <t>七</t>
  </si>
  <si>
    <t>社会保障和就业支出</t>
  </si>
  <si>
    <t xml:space="preserve">  人力资源和社会保障管理事务</t>
  </si>
  <si>
    <t xml:space="preserve">    社会保险经办机构</t>
  </si>
  <si>
    <t xml:space="preserve">    其他人力资源和社会保障管理事务支出</t>
  </si>
  <si>
    <t xml:space="preserve">  民政管理事务</t>
  </si>
  <si>
    <t xml:space="preserve">    其他民政管理事务支出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</si>
  <si>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</si>
  <si>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</si>
  <si>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</si>
  <si>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</si>
  <si>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</si>
  <si>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</si>
  <si>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</si>
  <si>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就业补助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</si>
  <si>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</si>
  <si>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</si>
  <si>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</si>
  <si>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</si>
  <si>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其他优抚支出</t>
  </si>
  <si>
    <t xml:space="preserve">  退役安置</t>
  </si>
  <si>
    <t xml:space="preserve">    军队转业干部安置</t>
  </si>
  <si>
    <t xml:space="preserve">    其他退役安置支出</t>
  </si>
  <si>
    <t xml:space="preserve">  社会福利</t>
  </si>
  <si>
    <t xml:space="preserve">    老年福利</t>
  </si>
  <si>
    <t xml:space="preserve">    社会福利事业单位</t>
  </si>
  <si>
    <t xml:space="preserve">  残疾人事业</t>
  </si>
  <si>
    <t xml:space="preserve">    残疾人康复</t>
  </si>
  <si>
    <t xml:space="preserve">    残疾人就业和扶贫</t>
  </si>
  <si>
    <t xml:space="preserve">    残疾人生活和护理补贴</t>
  </si>
  <si>
    <t xml:space="preserve">    其他残疾人事业支出</t>
  </si>
  <si>
    <t xml:space="preserve">  红十字事业</t>
  </si>
  <si>
    <t xml:space="preserve">  财政对基本养老保险基金的补助</t>
  </si>
  <si>
    <t xml:space="preserve">    财政对城乡居民基本养老保险基金的补助</t>
  </si>
  <si>
    <t xml:space="preserve">  退役军人管理事务</t>
  </si>
  <si>
    <t xml:space="preserve">    拥军优属</t>
  </si>
  <si>
    <t xml:space="preserve">  其他社会保障和就业支出(款)</t>
  </si>
  <si>
    <t xml:space="preserve">    其他社会保障和就业支出(项)</t>
  </si>
  <si>
    <t>八</t>
  </si>
  <si>
    <t>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</si>
  <si>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</si>
  <si>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</si>
  <si>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</si>
  <si>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</si>
  <si>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其他公立医院支出</t>
  </si>
  <si>
    <t xml:space="preserve">  基层医疗卫生机构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</si>
  <si>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</si>
  <si>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</si>
  <si>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</si>
  <si>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</si>
  <si>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</si>
  <si>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</si>
  <si>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基本公共卫生服务</t>
  </si>
  <si>
    <t xml:space="preserve">    重大公共卫生专项</t>
  </si>
  <si>
    <t xml:space="preserve">  中医药</t>
  </si>
  <si>
    <t xml:space="preserve">    中医(民族医)药专项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</si>
  <si>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</si>
  <si>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</si>
  <si>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</si>
  <si>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</si>
  <si>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财政对基本医疗保险基金的补助</t>
  </si>
  <si>
    <t xml:space="preserve">    财政对城乡居民基本医疗保险基金的补助</t>
  </si>
  <si>
    <t xml:space="preserve">  医疗救助</t>
  </si>
  <si>
    <t xml:space="preserve">    城乡医疗救助</t>
  </si>
  <si>
    <t xml:space="preserve">  医疗保障管理事务</t>
  </si>
  <si>
    <t xml:space="preserve">    其他医疗保障管理事务支出</t>
  </si>
  <si>
    <t xml:space="preserve">  其他卫生健康支出(款)</t>
  </si>
  <si>
    <t xml:space="preserve">    其他卫生健康支出(项)</t>
  </si>
  <si>
    <t>九</t>
  </si>
  <si>
    <t>节能环保支出</t>
  </si>
  <si>
    <t xml:space="preserve">  环境保护管理事务</t>
  </si>
  <si>
    <t xml:space="preserve">    其他环境保护管理事务支出</t>
  </si>
  <si>
    <t xml:space="preserve">  自然生态保护</t>
  </si>
  <si>
    <t xml:space="preserve">    农村环境保护</t>
  </si>
  <si>
    <t xml:space="preserve">  能源管理事务</t>
  </si>
  <si>
    <t xml:space="preserve">    能源行业管理</t>
  </si>
  <si>
    <t>十</t>
  </si>
  <si>
    <t>城乡社区支出</t>
  </si>
  <si>
    <t xml:space="preserve">  城乡社区管理事务</t>
  </si>
  <si>
    <t xml:space="preserve">    工程建设管理</t>
  </si>
  <si>
    <t xml:space="preserve">    住宅建设与房地产市场监管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</si>
  <si>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</si>
  <si>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</si>
  <si>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</si>
  <si>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</si>
  <si>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</si>
  <si>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</si>
  <si>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</si>
  <si>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其他城乡社区支出(款)</t>
  </si>
  <si>
    <t xml:space="preserve">    其他城乡社区支出(项)</t>
  </si>
  <si>
    <t>十一</t>
  </si>
  <si>
    <t>农林水支出</t>
  </si>
  <si>
    <t xml:space="preserve">  农业</t>
  </si>
  <si>
    <t xml:space="preserve">    科技转化与推广服务</t>
  </si>
  <si>
    <t xml:space="preserve">    病虫害控制</t>
  </si>
  <si>
    <t xml:space="preserve">    执法监管</t>
  </si>
  <si>
    <t xml:space="preserve">    统计监测与信息服务</t>
  </si>
  <si>
    <t xml:space="preserve">    防灾救灾</t>
  </si>
  <si>
    <t xml:space="preserve">    农业生产支持补贴</t>
  </si>
  <si>
    <t xml:space="preserve">    农业资源保护修复与利用</t>
  </si>
  <si>
    <t xml:space="preserve">    其他农业支出</t>
  </si>
  <si>
    <t xml:space="preserve">  林业和草原</t>
  </si>
  <si>
    <t xml:space="preserve">    事业机构</t>
  </si>
  <si>
    <t xml:space="preserve">    森林培育</t>
  </si>
  <si>
    <t xml:space="preserve">    森林生态效益补偿</t>
  </si>
  <si>
    <t xml:space="preserve">    执法与监督</t>
  </si>
  <si>
    <t xml:space="preserve">    其他林业和草原支出</t>
  </si>
  <si>
    <t xml:space="preserve">  水利</t>
  </si>
  <si>
    <t xml:space="preserve">    水利工程建设</t>
  </si>
  <si>
    <t xml:space="preserve">    水利工程运行与维护</t>
  </si>
  <si>
    <t xml:space="preserve">    水土保持</t>
  </si>
  <si>
    <t xml:space="preserve">    防汛</t>
  </si>
  <si>
    <t xml:space="preserve">    农田水利</t>
  </si>
  <si>
    <t xml:space="preserve">    农村人畜饮水</t>
  </si>
  <si>
    <t xml:space="preserve">    其他水利支出</t>
  </si>
  <si>
    <t xml:space="preserve">  扶贫</t>
  </si>
  <si>
    <t xml:space="preserve">    农村基础设施建设</t>
  </si>
  <si>
    <t xml:space="preserve">    生产发展</t>
  </si>
  <si>
    <t xml:space="preserve">    其他扶贫支出</t>
  </si>
  <si>
    <t xml:space="preserve">  农村综合改革</t>
  </si>
  <si>
    <t xml:space="preserve">    对村级一事一议的补助</t>
  </si>
  <si>
    <t xml:space="preserve">    对村民委员会和村党支部的补助</t>
  </si>
  <si>
    <t xml:space="preserve">    对村集体经济组织的补助</t>
  </si>
  <si>
    <t xml:space="preserve">  普惠金融发展支出</t>
  </si>
  <si>
    <t xml:space="preserve">    农业保险保费补贴</t>
  </si>
  <si>
    <t xml:space="preserve">    其他普惠金融发展支出</t>
  </si>
  <si>
    <t xml:space="preserve">  其他农林水支出(款)</t>
  </si>
  <si>
    <t xml:space="preserve">    其他农林水支出(项)</t>
  </si>
  <si>
    <t>十二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</si>
  <si>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</si>
  <si>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</si>
  <si>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</si>
  <si>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</si>
  <si>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公路和运输安全</t>
  </si>
  <si>
    <t xml:space="preserve">    其他公路水路运输支出</t>
  </si>
  <si>
    <t xml:space="preserve">  成品油价格改革对交通运输的补贴</t>
  </si>
  <si>
    <t xml:space="preserve">    对城市公交的补贴</t>
  </si>
  <si>
    <t xml:space="preserve">  车辆购置税支出</t>
  </si>
  <si>
    <t xml:space="preserve">    车辆购置税用于农村公路建设支出</t>
  </si>
  <si>
    <t>十三</t>
  </si>
  <si>
    <t>资源勘探信息等支出</t>
  </si>
  <si>
    <t xml:space="preserve">  资源勘探开发</t>
  </si>
  <si>
    <t xml:space="preserve">  制造业</t>
  </si>
  <si>
    <t xml:space="preserve">    纺织业</t>
  </si>
  <si>
    <t xml:space="preserve">    其他制造业支出</t>
  </si>
  <si>
    <t xml:space="preserve">  支持中小企业发展和管理支出</t>
  </si>
  <si>
    <t xml:space="preserve">    中小企业发展专项</t>
  </si>
  <si>
    <t xml:space="preserve">    其他支持中小企业发展和管理支出</t>
  </si>
  <si>
    <t>十四</t>
  </si>
  <si>
    <t>商业服务业等支出</t>
  </si>
  <si>
    <t xml:space="preserve">  商业流通事务</t>
  </si>
  <si>
    <t xml:space="preserve">    其他商业流通事务支出</t>
  </si>
  <si>
    <t xml:space="preserve">  涉外发展服务支出</t>
  </si>
  <si>
    <t>公共财政收入合计</t>
  </si>
  <si>
    <t xml:space="preserve">    其他涉外发展服务支出</t>
  </si>
  <si>
    <t>十五</t>
  </si>
  <si>
    <t>自然资源海洋气象等支出</t>
  </si>
  <si>
    <t>上级补助收入</t>
  </si>
  <si>
    <t xml:space="preserve">  自然资源事务</t>
  </si>
  <si>
    <t xml:space="preserve">  返还性性收入</t>
  </si>
  <si>
    <t xml:space="preserve">    增值税和消费性税收返还收入</t>
  </si>
  <si>
    <t xml:space="preserve">    自然资源规划及管理</t>
  </si>
  <si>
    <t xml:space="preserve">     增值税“五五分享”税收返还收入</t>
  </si>
  <si>
    <t xml:space="preserve">    其他自然资源事务支出</t>
  </si>
  <si>
    <t xml:space="preserve">    所得税基数返还收入</t>
  </si>
  <si>
    <t>十六</t>
  </si>
  <si>
    <t>住房保障支出</t>
  </si>
  <si>
    <t xml:space="preserve">  保障性安居工程支出</t>
  </si>
  <si>
    <t xml:space="preserve">    其他保障性安居工程支出</t>
  </si>
  <si>
    <t>十七</t>
  </si>
  <si>
    <t>灾害防治及应急管理支出</t>
  </si>
  <si>
    <t xml:space="preserve">  应急管理事务</t>
  </si>
  <si>
    <t xml:space="preserve">    安全监管</t>
  </si>
  <si>
    <t xml:space="preserve">  消防事务</t>
  </si>
  <si>
    <t xml:space="preserve">    其他消防事务支出</t>
  </si>
  <si>
    <t xml:space="preserve">  地震事务</t>
  </si>
  <si>
    <t xml:space="preserve">  自然灾害救灾及恢复重建支出</t>
  </si>
  <si>
    <t xml:space="preserve">    中央自然灾害生活补助</t>
  </si>
  <si>
    <t>十八</t>
  </si>
  <si>
    <t>其他支出(类)</t>
  </si>
  <si>
    <t xml:space="preserve">  其他支出(款)</t>
  </si>
  <si>
    <t xml:space="preserve">    其他支出(项)</t>
  </si>
  <si>
    <t xml:space="preserve">  专项转移支付收入</t>
  </si>
  <si>
    <t>十九</t>
  </si>
  <si>
    <t>债务付息支出</t>
  </si>
  <si>
    <t xml:space="preserve">  债务转贷收入</t>
  </si>
  <si>
    <t xml:space="preserve">  地方政府一般债务付息支出</t>
  </si>
  <si>
    <t xml:space="preserve">    地方政府一般债券付息支出</t>
  </si>
  <si>
    <t>二十</t>
  </si>
  <si>
    <t>债务发行费用支出</t>
  </si>
  <si>
    <t>收入总计</t>
  </si>
  <si>
    <t>支出总计</t>
  </si>
  <si>
    <t>表九：地方政府债务限额、余额情况表</t>
  </si>
  <si>
    <t>截至月份：2019年12月</t>
  </si>
  <si>
    <t>单位：亿元</t>
  </si>
  <si>
    <t>区域</t>
  </si>
  <si>
    <t>2019年财政部下达债务限额</t>
  </si>
  <si>
    <t>2018年末债务余额</t>
  </si>
  <si>
    <t>2019年12月底债务余额</t>
  </si>
  <si>
    <t>2019年限额与2019年12月债务余额差值</t>
  </si>
  <si>
    <t>小计</t>
  </si>
  <si>
    <t>一般债务</t>
  </si>
  <si>
    <t>专项债务</t>
  </si>
  <si>
    <t xml:space="preserve">专项债务 </t>
  </si>
  <si>
    <t xml:space="preserve"> 乌恰县</t>
  </si>
  <si>
    <t>表五：2020年乌恰县公共财政预算收入安排情况</t>
  </si>
  <si>
    <t>表六：2020年乌恰县公共财政预算支出安排情况</t>
  </si>
  <si>
    <t>八、2020年乌恰县公共财政预算收支安排明细 … … … … … …（8）</t>
  </si>
  <si>
    <t>表七：一般公共预算(基本)支出预算经济分类明细表</t>
  </si>
  <si>
    <t>六、2020年乌恰县公共财政预算支出安排情况 … … … … … …（6）</t>
  </si>
  <si>
    <t>九、地方政府债务限额、余额情况表 … … … … … … … … …（9）</t>
  </si>
  <si>
    <t>七、2020年一般公共预算(基本)支出预算经济分类明细表… … …（7）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</si>
</sst>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  <numFmt numFmtId="180" formatCode="_-* #,##0_-;\-* #,##0_-;_-* &quot;-&quot;_-;_-@_-"/>
    <numFmt numFmtId="181" formatCode="_-* #,##0.00_-;\-* #,##0.00_-;_-* &quot;-&quot;??_-;_-@_-"/>
    <numFmt numFmtId="182" formatCode="0_ "/>
    <numFmt numFmtId="183" formatCode="#,##0_ "/>
    <numFmt numFmtId="184" formatCode="0.00_ "/>
    <numFmt numFmtId="185" formatCode=";;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12"/>
      <name val="仿宋_GB2312"/>
      <family val="3"/>
    </font>
    <font>
      <sz val="12"/>
      <name val="黑体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b/>
      <sz val="12"/>
      <name val="宋体"/>
      <family val="0"/>
    </font>
    <font>
      <sz val="10"/>
      <name val="黑体"/>
      <family val="3"/>
    </font>
    <font>
      <b/>
      <sz val="10"/>
      <name val="仿宋_GB2312"/>
      <family val="3"/>
    </font>
    <font>
      <b/>
      <sz val="10"/>
      <name val="宋体"/>
      <family val="0"/>
    </font>
    <font>
      <sz val="9"/>
      <name val="仿宋_GB2312"/>
      <family val="3"/>
    </font>
    <font>
      <sz val="9"/>
      <name val="Helv"/>
      <family val="2"/>
    </font>
    <font>
      <b/>
      <sz val="18"/>
      <name val="宋体"/>
      <family val="0"/>
    </font>
    <font>
      <b/>
      <sz val="12"/>
      <name val="仿宋_GB2312"/>
      <family val="3"/>
    </font>
    <font>
      <sz val="14"/>
      <name val="宋体"/>
      <family val="0"/>
    </font>
    <font>
      <sz val="22"/>
      <name val="黑体"/>
      <family val="3"/>
    </font>
    <font>
      <sz val="14"/>
      <name val="仿宋_GB2312"/>
      <family val="3"/>
    </font>
    <font>
      <sz val="18"/>
      <name val="宋体"/>
      <family val="0"/>
    </font>
    <font>
      <sz val="24"/>
      <name val="方正小标宋简体"/>
      <family val="0"/>
    </font>
    <font>
      <b/>
      <sz val="24"/>
      <name val="宋体"/>
      <family val="0"/>
    </font>
    <font>
      <b/>
      <sz val="16"/>
      <name val="宋体"/>
      <family val="0"/>
    </font>
    <font>
      <sz val="16"/>
      <name val="楷体_GB2312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Helv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蹈框"/>
      <family val="0"/>
    </font>
    <font>
      <sz val="11"/>
      <name val="ＭＳ Ｐゴシック"/>
      <family val="2"/>
    </font>
    <font>
      <sz val="12"/>
      <name val="바탕체"/>
      <family val="3"/>
    </font>
    <font>
      <sz val="11"/>
      <color indexed="8"/>
      <name val="Tahoma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2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27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16" borderId="5" applyNumberFormat="0" applyAlignment="0" applyProtection="0"/>
    <xf numFmtId="0" fontId="26" fillId="17" borderId="6" applyNumberFormat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1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0" borderId="0">
      <alignment/>
      <protection/>
    </xf>
    <xf numFmtId="41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80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>
      <alignment/>
      <protection/>
    </xf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8" fillId="22" borderId="0" applyNumberFormat="0" applyBorder="0" applyAlignment="0" applyProtection="0"/>
    <xf numFmtId="0" fontId="33" fillId="16" borderId="8" applyNumberFormat="0" applyAlignment="0" applyProtection="0"/>
    <xf numFmtId="0" fontId="39" fillId="7" borderId="5" applyNumberFormat="0" applyAlignment="0" applyProtection="0"/>
    <xf numFmtId="0" fontId="43" fillId="0" borderId="0">
      <alignment/>
      <protection/>
    </xf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8" fillId="0" borderId="0">
      <alignment/>
      <protection/>
    </xf>
  </cellStyleXfs>
  <cellXfs count="18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24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182" fontId="0" fillId="0" borderId="0" xfId="0" applyNumberFormat="1" applyFill="1" applyAlignment="1">
      <alignment horizontal="right" vertical="center"/>
    </xf>
    <xf numFmtId="0" fontId="8" fillId="24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/>
      <protection/>
    </xf>
    <xf numFmtId="182" fontId="9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182" fontId="11" fillId="0" borderId="11" xfId="0" applyNumberFormat="1" applyFont="1" applyFill="1" applyBorder="1" applyAlignment="1">
      <alignment horizontal="center" vertical="center"/>
    </xf>
    <xf numFmtId="0" fontId="11" fillId="24" borderId="11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left" vertical="center"/>
      <protection/>
    </xf>
    <xf numFmtId="41" fontId="11" fillId="0" borderId="11" xfId="87" applyNumberFormat="1" applyFont="1" applyFill="1" applyBorder="1" applyAlignment="1">
      <alignment horizontal="center" vertical="center"/>
    </xf>
    <xf numFmtId="0" fontId="12" fillId="24" borderId="11" xfId="49" applyNumberFormat="1" applyFont="1" applyFill="1" applyBorder="1" applyAlignment="1" applyProtection="1">
      <alignment horizontal="left" vertical="center"/>
      <protection/>
    </xf>
    <xf numFmtId="41" fontId="8" fillId="24" borderId="11" xfId="46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vertical="center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41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>
      <alignment horizontal="left" vertical="center"/>
    </xf>
    <xf numFmtId="0" fontId="8" fillId="24" borderId="11" xfId="49" applyNumberFormat="1" applyFont="1" applyFill="1" applyBorder="1" applyAlignment="1" applyProtection="1">
      <alignment horizontal="left" vertical="center"/>
      <protection/>
    </xf>
    <xf numFmtId="41" fontId="8" fillId="24" borderId="11" xfId="46" applyNumberFormat="1" applyFont="1" applyFill="1" applyBorder="1" applyAlignment="1">
      <alignment horizontal="center"/>
      <protection/>
    </xf>
    <xf numFmtId="0" fontId="7" fillId="0" borderId="11" xfId="65" applyNumberFormat="1" applyFont="1" applyFill="1" applyBorder="1" applyAlignment="1" applyProtection="1">
      <alignment horizontal="left" vertical="center"/>
      <protection/>
    </xf>
    <xf numFmtId="41" fontId="7" fillId="0" borderId="11" xfId="0" applyNumberFormat="1" applyFont="1" applyFill="1" applyBorder="1" applyAlignment="1">
      <alignment/>
    </xf>
    <xf numFmtId="0" fontId="7" fillId="0" borderId="11" xfId="65" applyNumberFormat="1" applyFont="1" applyFill="1" applyBorder="1" applyAlignment="1" applyProtection="1">
      <alignment vertical="center"/>
      <protection/>
    </xf>
    <xf numFmtId="184" fontId="7" fillId="0" borderId="11" xfId="0" applyNumberFormat="1" applyFont="1" applyFill="1" applyBorder="1" applyAlignment="1">
      <alignment/>
    </xf>
    <xf numFmtId="41" fontId="7" fillId="0" borderId="11" xfId="87" applyNumberFormat="1" applyFont="1" applyFill="1" applyBorder="1" applyAlignment="1">
      <alignment horizontal="right" vertical="center"/>
    </xf>
    <xf numFmtId="184" fontId="11" fillId="0" borderId="11" xfId="0" applyNumberFormat="1" applyFont="1" applyFill="1" applyBorder="1" applyAlignment="1">
      <alignment vertical="center"/>
    </xf>
    <xf numFmtId="184" fontId="7" fillId="0" borderId="11" xfId="0" applyNumberFormat="1" applyFont="1" applyFill="1" applyBorder="1" applyAlignment="1">
      <alignment vertical="center"/>
    </xf>
    <xf numFmtId="184" fontId="7" fillId="0" borderId="11" xfId="0" applyNumberFormat="1" applyFont="1" applyFill="1" applyBorder="1" applyAlignment="1">
      <alignment vertical="center" wrapText="1"/>
    </xf>
    <xf numFmtId="41" fontId="7" fillId="0" borderId="11" xfId="0" applyNumberFormat="1" applyFont="1" applyFill="1" applyBorder="1" applyAlignment="1">
      <alignment horizontal="center"/>
    </xf>
    <xf numFmtId="41" fontId="7" fillId="0" borderId="11" xfId="0" applyNumberFormat="1" applyFont="1" applyFill="1" applyBorder="1" applyAlignment="1" applyProtection="1">
      <alignment horizontal="right" vertical="center"/>
      <protection/>
    </xf>
    <xf numFmtId="41" fontId="7" fillId="0" borderId="11" xfId="0" applyNumberFormat="1" applyFont="1" applyFill="1" applyBorder="1" applyAlignment="1">
      <alignment horizontal="right" vertical="center"/>
    </xf>
    <xf numFmtId="0" fontId="12" fillId="24" borderId="11" xfId="49" applyNumberFormat="1" applyFont="1" applyFill="1" applyBorder="1" applyAlignment="1" applyProtection="1">
      <alignment vertical="center"/>
      <protection/>
    </xf>
    <xf numFmtId="0" fontId="8" fillId="24" borderId="11" xfId="49" applyNumberFormat="1" applyFont="1" applyFill="1" applyBorder="1" applyAlignment="1" applyProtection="1">
      <alignment vertical="center"/>
      <protection/>
    </xf>
    <xf numFmtId="0" fontId="11" fillId="0" borderId="11" xfId="0" applyNumberFormat="1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center" vertical="center"/>
    </xf>
    <xf numFmtId="41" fontId="11" fillId="0" borderId="11" xfId="0" applyNumberFormat="1" applyFont="1" applyFill="1" applyBorder="1" applyAlignment="1">
      <alignment horizontal="center" vertical="center"/>
    </xf>
    <xf numFmtId="41" fontId="7" fillId="0" borderId="11" xfId="0" applyNumberFormat="1" applyFont="1" applyFill="1" applyBorder="1" applyAlignment="1">
      <alignment horizontal="center" vertical="center" wrapText="1"/>
    </xf>
    <xf numFmtId="41" fontId="7" fillId="0" borderId="11" xfId="87" applyNumberFormat="1" applyFont="1" applyFill="1" applyBorder="1" applyAlignment="1">
      <alignment horizontal="center" vertical="center"/>
    </xf>
    <xf numFmtId="184" fontId="13" fillId="0" borderId="11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1" fontId="7" fillId="0" borderId="11" xfId="0" applyNumberFormat="1" applyFont="1" applyFill="1" applyBorder="1" applyAlignment="1" applyProtection="1">
      <alignment vertical="center" wrapText="1"/>
      <protection locked="0"/>
    </xf>
    <xf numFmtId="1" fontId="7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>
      <alignment horizontal="left" vertical="center"/>
    </xf>
    <xf numFmtId="41" fontId="7" fillId="0" borderId="11" xfId="0" applyNumberFormat="1" applyFont="1" applyFill="1" applyBorder="1" applyAlignment="1">
      <alignment horizontal="center" vertical="center"/>
    </xf>
    <xf numFmtId="41" fontId="5" fillId="0" borderId="11" xfId="87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/>
    </xf>
    <xf numFmtId="41" fontId="3" fillId="0" borderId="11" xfId="0" applyNumberFormat="1" applyFont="1" applyFill="1" applyBorder="1" applyAlignment="1">
      <alignment horizontal="center" vertical="center"/>
    </xf>
    <xf numFmtId="0" fontId="12" fillId="0" borderId="11" xfId="46" applyNumberFormat="1" applyFont="1" applyFill="1" applyBorder="1" applyAlignment="1" applyProtection="1">
      <alignment horizontal="left" vertical="center" wrapText="1"/>
      <protection/>
    </xf>
    <xf numFmtId="41" fontId="12" fillId="0" borderId="11" xfId="94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/>
    </xf>
    <xf numFmtId="41" fontId="0" fillId="0" borderId="11" xfId="0" applyNumberFormat="1" applyFill="1" applyBorder="1" applyAlignment="1">
      <alignment horizontal="right" vertical="center"/>
    </xf>
    <xf numFmtId="0" fontId="0" fillId="0" borderId="11" xfId="0" applyFont="1" applyFill="1" applyBorder="1" applyAlignment="1">
      <alignment/>
    </xf>
    <xf numFmtId="185" fontId="11" fillId="0" borderId="11" xfId="46" applyNumberFormat="1" applyFont="1" applyFill="1" applyBorder="1" applyAlignment="1" applyProtection="1">
      <alignment horizontal="center" vertical="center"/>
      <protection/>
    </xf>
    <xf numFmtId="41" fontId="12" fillId="24" borderId="11" xfId="46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2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1" xfId="0" applyNumberFormat="1" applyFont="1" applyFill="1" applyBorder="1" applyAlignment="1" applyProtection="1">
      <alignment horizontal="left" vertical="center"/>
      <protection/>
    </xf>
    <xf numFmtId="3" fontId="8" fillId="0" borderId="11" xfId="0" applyNumberFormat="1" applyFont="1" applyFill="1" applyBorder="1" applyAlignment="1" applyProtection="1">
      <alignment horizontal="right" vertical="center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12" fillId="0" borderId="11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8" fillId="0" borderId="0" xfId="65" applyFont="1" applyFill="1">
      <alignment/>
      <protection/>
    </xf>
    <xf numFmtId="0" fontId="0" fillId="0" borderId="0" xfId="65" applyFont="1" applyFill="1">
      <alignment/>
      <protection/>
    </xf>
    <xf numFmtId="184" fontId="0" fillId="0" borderId="0" xfId="65" applyNumberFormat="1" applyFont="1" applyFill="1">
      <alignment/>
      <protection/>
    </xf>
    <xf numFmtId="0" fontId="0" fillId="0" borderId="0" xfId="65" applyFill="1">
      <alignment/>
      <protection/>
    </xf>
    <xf numFmtId="0" fontId="8" fillId="0" borderId="0" xfId="65" applyNumberFormat="1" applyFont="1" applyFill="1" applyBorder="1" applyAlignment="1" applyProtection="1">
      <alignment vertical="center"/>
      <protection/>
    </xf>
    <xf numFmtId="184" fontId="8" fillId="0" borderId="0" xfId="65" applyNumberFormat="1" applyFont="1" applyFill="1" applyBorder="1" applyAlignment="1" applyProtection="1">
      <alignment vertical="center"/>
      <protection/>
    </xf>
    <xf numFmtId="0" fontId="3" fillId="0" borderId="0" xfId="65" applyNumberFormat="1" applyFont="1" applyFill="1" applyBorder="1" applyAlignment="1" applyProtection="1">
      <alignment horizontal="right" vertical="center"/>
      <protection/>
    </xf>
    <xf numFmtId="0" fontId="4" fillId="0" borderId="11" xfId="65" applyNumberFormat="1" applyFont="1" applyFill="1" applyBorder="1" applyAlignment="1" applyProtection="1">
      <alignment horizontal="center" vertical="center"/>
      <protection/>
    </xf>
    <xf numFmtId="0" fontId="4" fillId="0" borderId="11" xfId="65" applyNumberFormat="1" applyFont="1" applyFill="1" applyBorder="1" applyAlignment="1" applyProtection="1">
      <alignment horizontal="center" vertical="center" wrapText="1"/>
      <protection/>
    </xf>
    <xf numFmtId="184" fontId="4" fillId="0" borderId="11" xfId="65" applyNumberFormat="1" applyFont="1" applyFill="1" applyBorder="1" applyAlignment="1" applyProtection="1">
      <alignment horizontal="center" vertical="center" wrapText="1"/>
      <protection/>
    </xf>
    <xf numFmtId="0" fontId="3" fillId="0" borderId="11" xfId="65" applyNumberFormat="1" applyFont="1" applyFill="1" applyBorder="1" applyAlignment="1" applyProtection="1">
      <alignment vertical="center"/>
      <protection/>
    </xf>
    <xf numFmtId="0" fontId="3" fillId="0" borderId="11" xfId="50" applyNumberFormat="1" applyFont="1" applyFill="1" applyBorder="1" applyAlignment="1" applyProtection="1">
      <alignment horizontal="center" vertical="center"/>
      <protection/>
    </xf>
    <xf numFmtId="0" fontId="3" fillId="0" borderId="11" xfId="67" applyNumberFormat="1" applyFont="1" applyFill="1" applyBorder="1" applyAlignment="1">
      <alignment horizontal="center" vertical="center"/>
      <protection/>
    </xf>
    <xf numFmtId="10" fontId="3" fillId="0" borderId="11" xfId="65" applyNumberFormat="1" applyFont="1" applyFill="1" applyBorder="1" applyAlignment="1">
      <alignment horizontal="center" vertical="center"/>
      <protection/>
    </xf>
    <xf numFmtId="0" fontId="3" fillId="0" borderId="11" xfId="66" applyNumberFormat="1" applyFont="1" applyFill="1" applyBorder="1" applyAlignment="1">
      <alignment horizontal="center" vertical="center"/>
      <protection/>
    </xf>
    <xf numFmtId="0" fontId="3" fillId="0" borderId="11" xfId="65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64" applyNumberFormat="1" applyFont="1" applyFill="1" applyBorder="1" applyAlignment="1">
      <alignment horizontal="center" vertical="center"/>
      <protection/>
    </xf>
    <xf numFmtId="0" fontId="16" fillId="0" borderId="11" xfId="65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10" fontId="0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14" xfId="0" applyNumberFormat="1" applyFont="1" applyFill="1" applyBorder="1" applyAlignment="1" applyProtection="1">
      <alignment vertical="center"/>
      <protection/>
    </xf>
    <xf numFmtId="10" fontId="3" fillId="0" borderId="0" xfId="0" applyNumberFormat="1" applyFont="1" applyFill="1" applyBorder="1" applyAlignment="1" applyProtection="1">
      <alignment horizontal="right" vertical="center"/>
      <protection/>
    </xf>
    <xf numFmtId="1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/>
    </xf>
    <xf numFmtId="0" fontId="16" fillId="0" borderId="11" xfId="0" applyNumberFormat="1" applyFont="1" applyFill="1" applyBorder="1" applyAlignment="1" applyProtection="1">
      <alignment horizontal="left" vertical="center"/>
      <protection/>
    </xf>
    <xf numFmtId="0" fontId="16" fillId="0" borderId="11" xfId="0" applyFont="1" applyFill="1" applyBorder="1" applyAlignment="1">
      <alignment horizontal="center" vertical="center"/>
    </xf>
    <xf numFmtId="10" fontId="16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10" fontId="3" fillId="0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 applyProtection="1">
      <alignment horizontal="left" vertical="center"/>
      <protection locked="0"/>
    </xf>
    <xf numFmtId="182" fontId="16" fillId="0" borderId="11" xfId="0" applyNumberFormat="1" applyFont="1" applyFill="1" applyBorder="1" applyAlignment="1">
      <alignment horizontal="center" vertical="center"/>
    </xf>
    <xf numFmtId="184" fontId="16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 horizontal="left" vertical="center"/>
      <protection locked="0"/>
    </xf>
    <xf numFmtId="0" fontId="3" fillId="0" borderId="11" xfId="0" applyNumberFormat="1" applyFont="1" applyFill="1" applyBorder="1" applyAlignment="1">
      <alignment horizontal="center" vertical="center"/>
    </xf>
    <xf numFmtId="0" fontId="5" fillId="0" borderId="11" xfId="87" applyNumberFormat="1" applyFont="1" applyFill="1" applyBorder="1" applyAlignment="1">
      <alignment horizontal="center" vertical="center"/>
    </xf>
    <xf numFmtId="0" fontId="3" fillId="0" borderId="11" xfId="87" applyNumberFormat="1" applyFont="1" applyBorder="1" applyAlignment="1">
      <alignment horizontal="left" vertical="center"/>
    </xf>
    <xf numFmtId="0" fontId="16" fillId="0" borderId="11" xfId="0" applyNumberFormat="1" applyFont="1" applyFill="1" applyBorder="1" applyAlignment="1" applyProtection="1">
      <alignment horizontal="center" vertical="center"/>
      <protection/>
    </xf>
    <xf numFmtId="0" fontId="16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52" applyNumberFormat="1" applyFont="1" applyFill="1" applyBorder="1" applyAlignment="1" applyProtection="1">
      <alignment horizontal="center" vertical="center"/>
      <protection/>
    </xf>
    <xf numFmtId="0" fontId="16" fillId="0" borderId="11" xfId="0" applyFont="1" applyFill="1" applyBorder="1" applyAlignment="1">
      <alignment horizontal="left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0" fontId="16" fillId="0" borderId="11" xfId="66" applyNumberFormat="1" applyFont="1" applyFill="1" applyBorder="1" applyAlignment="1">
      <alignment horizontal="center" vertical="center"/>
      <protection/>
    </xf>
    <xf numFmtId="184" fontId="3" fillId="0" borderId="0" xfId="65" applyNumberFormat="1" applyFont="1" applyFill="1" applyBorder="1" applyAlignment="1" applyProtection="1">
      <alignment horizontal="right" vertical="center"/>
      <protection/>
    </xf>
    <xf numFmtId="0" fontId="3" fillId="0" borderId="11" xfId="65" applyNumberFormat="1" applyFont="1" applyFill="1" applyBorder="1" applyAlignment="1" applyProtection="1">
      <alignment horizontal="center" vertical="center"/>
      <protection/>
    </xf>
    <xf numFmtId="0" fontId="3" fillId="0" borderId="11" xfId="54" applyNumberFormat="1" applyFont="1" applyFill="1" applyBorder="1" applyAlignment="1" applyProtection="1">
      <alignment horizontal="center" vertical="center"/>
      <protection/>
    </xf>
    <xf numFmtId="0" fontId="16" fillId="0" borderId="11" xfId="87" applyNumberFormat="1" applyFont="1" applyFill="1" applyBorder="1" applyAlignment="1" applyProtection="1">
      <alignment horizontal="center" vertical="center"/>
      <protection/>
    </xf>
    <xf numFmtId="10" fontId="16" fillId="0" borderId="11" xfId="65" applyNumberFormat="1" applyFont="1" applyFill="1" applyBorder="1" applyAlignment="1">
      <alignment horizontal="center" vertical="center"/>
      <protection/>
    </xf>
    <xf numFmtId="0" fontId="0" fillId="0" borderId="0" xfId="65" applyFill="1" applyBorder="1">
      <alignment/>
      <protection/>
    </xf>
    <xf numFmtId="0" fontId="0" fillId="0" borderId="0" xfId="65" applyNumberFormat="1" applyFont="1" applyFill="1" applyBorder="1" applyAlignment="1" applyProtection="1">
      <alignment vertical="center"/>
      <protection/>
    </xf>
    <xf numFmtId="0" fontId="16" fillId="0" borderId="11" xfId="65" applyNumberFormat="1" applyFont="1" applyFill="1" applyBorder="1" applyAlignment="1" applyProtection="1">
      <alignment horizontal="left" vertical="center"/>
      <protection/>
    </xf>
    <xf numFmtId="0" fontId="16" fillId="0" borderId="11" xfId="96" applyNumberFormat="1" applyFont="1" applyFill="1" applyBorder="1" applyAlignment="1" applyProtection="1">
      <alignment horizontal="center" vertical="center"/>
      <protection/>
    </xf>
    <xf numFmtId="10" fontId="16" fillId="0" borderId="11" xfId="65" applyNumberFormat="1" applyFont="1" applyFill="1" applyBorder="1" applyAlignment="1" applyProtection="1">
      <alignment horizontal="center" vertical="center"/>
      <protection/>
    </xf>
    <xf numFmtId="43" fontId="0" fillId="0" borderId="0" xfId="65" applyNumberFormat="1" applyFill="1">
      <alignment/>
      <protection/>
    </xf>
    <xf numFmtId="0" fontId="3" fillId="0" borderId="11" xfId="87" applyNumberFormat="1" applyFont="1" applyFill="1" applyBorder="1" applyAlignment="1" applyProtection="1">
      <alignment horizontal="center" vertical="center"/>
      <protection/>
    </xf>
    <xf numFmtId="10" fontId="3" fillId="0" borderId="11" xfId="65" applyNumberFormat="1" applyFont="1" applyFill="1" applyBorder="1" applyAlignment="1" applyProtection="1">
      <alignment horizontal="center" vertical="center"/>
      <protection/>
    </xf>
    <xf numFmtId="3" fontId="0" fillId="0" borderId="0" xfId="65" applyNumberFormat="1" applyFill="1">
      <alignment/>
      <protection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57" fontId="24" fillId="0" borderId="0" xfId="0" applyNumberFormat="1" applyFont="1" applyAlignment="1">
      <alignment horizontal="center" vertical="center"/>
    </xf>
    <xf numFmtId="0" fontId="2" fillId="0" borderId="0" xfId="65" applyNumberFormat="1" applyFont="1" applyFill="1" applyBorder="1" applyAlignment="1" applyProtection="1">
      <alignment horizontal="center" vertical="center"/>
      <protection/>
    </xf>
    <xf numFmtId="0" fontId="2" fillId="0" borderId="0" xfId="65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10" fontId="2" fillId="0" borderId="0" xfId="0" applyNumberFormat="1" applyFont="1" applyFill="1" applyAlignment="1" applyProtection="1">
      <alignment horizontal="center" vertical="center"/>
      <protection/>
    </xf>
    <xf numFmtId="0" fontId="12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83" fontId="3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horizontal="right" vertical="center"/>
    </xf>
    <xf numFmtId="0" fontId="10" fillId="0" borderId="11" xfId="0" applyNumberFormat="1" applyFont="1" applyFill="1" applyBorder="1" applyAlignment="1" applyProtection="1">
      <alignment horizontal="center"/>
      <protection/>
    </xf>
    <xf numFmtId="184" fontId="7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10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1" xfId="42"/>
    <cellStyle name="常规 11 2" xfId="43"/>
    <cellStyle name="常规 12" xfId="44"/>
    <cellStyle name="常规 12 2" xfId="45"/>
    <cellStyle name="常规 13" xfId="46"/>
    <cellStyle name="常规 14" xfId="47"/>
    <cellStyle name="常规 2" xfId="48"/>
    <cellStyle name="常规 2 2" xfId="49"/>
    <cellStyle name="常规 3" xfId="50"/>
    <cellStyle name="常规 3 2" xfId="51"/>
    <cellStyle name="常规 4" xfId="52"/>
    <cellStyle name="常规 4 2" xfId="53"/>
    <cellStyle name="常规 5" xfId="54"/>
    <cellStyle name="常规 5 2" xfId="55"/>
    <cellStyle name="常规 6" xfId="56"/>
    <cellStyle name="常规 6 2" xfId="57"/>
    <cellStyle name="常规 7" xfId="58"/>
    <cellStyle name="常规 7 2" xfId="59"/>
    <cellStyle name="常规 8" xfId="60"/>
    <cellStyle name="常规 8 2" xfId="61"/>
    <cellStyle name="常规 9" xfId="62"/>
    <cellStyle name="常规 9 2" xfId="63"/>
    <cellStyle name="常规_2014年预算（人代会）" xfId="64"/>
    <cellStyle name="常规_2014年预算收支预测表-（报人大）" xfId="65"/>
    <cellStyle name="常规_Sheet1" xfId="66"/>
    <cellStyle name="常规_Sheet1_1" xfId="67"/>
    <cellStyle name="Hyperlink" xfId="68"/>
    <cellStyle name="好" xfId="69"/>
    <cellStyle name="汇总" xfId="70"/>
    <cellStyle name="Currency" xfId="71"/>
    <cellStyle name="Currency [0]" xfId="72"/>
    <cellStyle name="计算" xfId="73"/>
    <cellStyle name="检查单元格" xfId="74"/>
    <cellStyle name="解释性文本" xfId="75"/>
    <cellStyle name="警告文本" xfId="76"/>
    <cellStyle name="链接单元格" xfId="77"/>
    <cellStyle name="霓付 [0]_97MBO" xfId="78"/>
    <cellStyle name="霓付_97MBO" xfId="79"/>
    <cellStyle name="烹拳 [0]_97MBO" xfId="80"/>
    <cellStyle name="烹拳_97MBO" xfId="81"/>
    <cellStyle name="普通_ 白土" xfId="82"/>
    <cellStyle name="千分位[0]_ 白土" xfId="83"/>
    <cellStyle name="千分位_ 白土" xfId="84"/>
    <cellStyle name="千位[0]_laroux" xfId="85"/>
    <cellStyle name="千位_laroux" xfId="86"/>
    <cellStyle name="Comma" xfId="87"/>
    <cellStyle name="千位分隔 2" xfId="88"/>
    <cellStyle name="千位分隔 2 2" xfId="89"/>
    <cellStyle name="千位分隔 3" xfId="90"/>
    <cellStyle name="千位分隔 3 2" xfId="91"/>
    <cellStyle name="千位分隔 4" xfId="92"/>
    <cellStyle name="千位分隔 4 2" xfId="93"/>
    <cellStyle name="千位分隔 5" xfId="94"/>
    <cellStyle name="千位分隔 6" xfId="95"/>
    <cellStyle name="Comma [0]" xfId="96"/>
    <cellStyle name="千位分隔[0] 2" xfId="97"/>
    <cellStyle name="千位分隔[0] 2 2" xfId="98"/>
    <cellStyle name="千位分隔[0] 3" xfId="99"/>
    <cellStyle name="千位分隔[0] 3 2" xfId="100"/>
    <cellStyle name="千位分隔[0] 4" xfId="101"/>
    <cellStyle name="千位分隔[0] 4 2" xfId="102"/>
    <cellStyle name="千位分隔[0] 5" xfId="103"/>
    <cellStyle name="钎霖_laroux" xfId="104"/>
    <cellStyle name="强调文字颜色 1" xfId="105"/>
    <cellStyle name="强调文字颜色 2" xfId="106"/>
    <cellStyle name="强调文字颜色 3" xfId="107"/>
    <cellStyle name="强调文字颜色 4" xfId="108"/>
    <cellStyle name="强调文字颜色 5" xfId="109"/>
    <cellStyle name="强调文字颜色 6" xfId="110"/>
    <cellStyle name="适中" xfId="111"/>
    <cellStyle name="输出" xfId="112"/>
    <cellStyle name="输入" xfId="113"/>
    <cellStyle name="样式 1" xfId="114"/>
    <cellStyle name="Followed Hyperlink" xfId="115"/>
    <cellStyle name="注释" xfId="116"/>
    <cellStyle name="콤마 [0]_BOILER-CO1" xfId="117"/>
    <cellStyle name="콤마_BOILER-CO1" xfId="118"/>
    <cellStyle name="통화 [0]_BOILER-CO1" xfId="119"/>
    <cellStyle name="통화_BOILER-CO1" xfId="120"/>
    <cellStyle name="표준_0N-HANDLING 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A17" sqref="A17"/>
    </sheetView>
  </sheetViews>
  <sheetFormatPr defaultColWidth="9.00390625" defaultRowHeight="14.25"/>
  <cols>
    <col min="1" max="1" width="79.875" style="0" customWidth="1"/>
  </cols>
  <sheetData>
    <row r="1" ht="78" customHeight="1">
      <c r="A1" s="155" t="s">
        <v>0</v>
      </c>
    </row>
    <row r="2" ht="39" customHeight="1">
      <c r="A2" s="156" t="s">
        <v>1</v>
      </c>
    </row>
    <row r="3" ht="33" customHeight="1">
      <c r="A3" s="157" t="s">
        <v>2</v>
      </c>
    </row>
    <row r="4" ht="31.5">
      <c r="A4" s="158"/>
    </row>
    <row r="17" ht="174.75" customHeight="1"/>
    <row r="18" ht="20.25">
      <c r="A18" s="159"/>
    </row>
    <row r="19" ht="24" customHeight="1">
      <c r="A19" s="160" t="s">
        <v>3</v>
      </c>
    </row>
    <row r="20" ht="27.75" customHeight="1">
      <c r="A20" s="161">
        <v>43800</v>
      </c>
    </row>
  </sheetData>
  <sheetProtection/>
  <printOptions/>
  <pageMargins left="1.1" right="1.02" top="1.46" bottom="1.38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</sheetPr>
  <dimension ref="A1:IV327"/>
  <sheetViews>
    <sheetView showGridLines="0" showZeros="0" zoomScalePageLayoutView="0" workbookViewId="0" topLeftCell="A1">
      <selection activeCell="A1" sqref="A1:F1"/>
    </sheetView>
  </sheetViews>
  <sheetFormatPr defaultColWidth="6.875" defaultRowHeight="14.25"/>
  <cols>
    <col min="1" max="1" width="4.125" style="12" customWidth="1"/>
    <col min="2" max="2" width="28.50390625" style="12" customWidth="1"/>
    <col min="3" max="3" width="10.50390625" style="13" bestFit="1" customWidth="1"/>
    <col min="4" max="4" width="4.125" style="12" customWidth="1"/>
    <col min="5" max="5" width="37.00390625" style="12" bestFit="1" customWidth="1"/>
    <col min="6" max="6" width="10.50390625" style="14" bestFit="1" customWidth="1"/>
    <col min="7" max="32" width="9.00390625" style="0" customWidth="1"/>
    <col min="33" max="224" width="6.875" style="0" customWidth="1"/>
    <col min="225" max="227" width="9.00390625" style="0" customWidth="1"/>
    <col min="228" max="16384" width="6.875" style="12" customWidth="1"/>
  </cols>
  <sheetData>
    <row r="1" spans="1:6" s="9" customFormat="1" ht="24" customHeight="1">
      <c r="A1" s="171" t="s">
        <v>198</v>
      </c>
      <c r="B1" s="171"/>
      <c r="C1" s="171"/>
      <c r="D1" s="171"/>
      <c r="E1" s="171"/>
      <c r="F1" s="172"/>
    </row>
    <row r="2" spans="2:6" s="9" customFormat="1" ht="14.25">
      <c r="B2" s="15"/>
      <c r="C2" s="16"/>
      <c r="D2" s="15"/>
      <c r="E2" s="173" t="s">
        <v>68</v>
      </c>
      <c r="F2" s="174"/>
    </row>
    <row r="3" spans="1:256" s="10" customFormat="1" ht="15" customHeight="1">
      <c r="A3" s="17"/>
      <c r="B3" s="175" t="s">
        <v>199</v>
      </c>
      <c r="C3" s="175"/>
      <c r="D3" s="175" t="s">
        <v>200</v>
      </c>
      <c r="E3" s="175"/>
      <c r="F3" s="175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 s="10" customFormat="1" ht="15" customHeight="1">
      <c r="A4" s="17"/>
      <c r="B4" s="18" t="s">
        <v>201</v>
      </c>
      <c r="C4" s="19" t="s">
        <v>137</v>
      </c>
      <c r="D4" s="18"/>
      <c r="E4" s="18" t="s">
        <v>201</v>
      </c>
      <c r="F4" s="20" t="s">
        <v>137</v>
      </c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6" s="11" customFormat="1" ht="15" customHeight="1">
      <c r="A5" s="21" t="s">
        <v>202</v>
      </c>
      <c r="B5" s="22" t="s">
        <v>203</v>
      </c>
      <c r="C5" s="23">
        <f>SUM(C6:C16)</f>
        <v>44580</v>
      </c>
      <c r="D5" s="176" t="s">
        <v>202</v>
      </c>
      <c r="E5" s="24" t="s">
        <v>204</v>
      </c>
      <c r="F5" s="25">
        <v>43597</v>
      </c>
    </row>
    <row r="6" spans="1:6" s="11" customFormat="1" ht="15" customHeight="1">
      <c r="A6" s="26"/>
      <c r="B6" s="27" t="s">
        <v>205</v>
      </c>
      <c r="C6" s="28">
        <v>20694</v>
      </c>
      <c r="D6" s="176"/>
      <c r="E6" s="24" t="s">
        <v>206</v>
      </c>
      <c r="F6" s="25">
        <v>479</v>
      </c>
    </row>
    <row r="7" spans="1:6" s="11" customFormat="1" ht="15" customHeight="1">
      <c r="A7" s="26"/>
      <c r="B7" s="29" t="s">
        <v>207</v>
      </c>
      <c r="C7" s="28">
        <v>7985</v>
      </c>
      <c r="D7" s="176"/>
      <c r="E7" s="30" t="s">
        <v>208</v>
      </c>
      <c r="F7" s="31">
        <v>447</v>
      </c>
    </row>
    <row r="8" spans="1:6" s="11" customFormat="1" ht="15" customHeight="1">
      <c r="A8" s="26"/>
      <c r="B8" s="29" t="s">
        <v>209</v>
      </c>
      <c r="C8" s="28">
        <v>862</v>
      </c>
      <c r="D8" s="176"/>
      <c r="E8" s="30" t="s">
        <v>210</v>
      </c>
      <c r="F8" s="31">
        <v>32</v>
      </c>
    </row>
    <row r="9" spans="1:6" s="11" customFormat="1" ht="15" customHeight="1">
      <c r="A9" s="26"/>
      <c r="B9" s="29" t="s">
        <v>211</v>
      </c>
      <c r="C9" s="28">
        <v>11801</v>
      </c>
      <c r="D9" s="176"/>
      <c r="E9" s="24" t="s">
        <v>212</v>
      </c>
      <c r="F9" s="25">
        <v>456</v>
      </c>
    </row>
    <row r="10" spans="1:6" s="11" customFormat="1" ht="15" customHeight="1">
      <c r="A10" s="26"/>
      <c r="B10" s="29" t="s">
        <v>213</v>
      </c>
      <c r="C10" s="28">
        <v>1070</v>
      </c>
      <c r="D10" s="176"/>
      <c r="E10" s="30" t="s">
        <v>208</v>
      </c>
      <c r="F10" s="31">
        <v>418</v>
      </c>
    </row>
    <row r="11" spans="1:6" s="11" customFormat="1" ht="15" customHeight="1">
      <c r="A11" s="26"/>
      <c r="B11" s="29" t="s">
        <v>214</v>
      </c>
      <c r="C11" s="28">
        <v>369</v>
      </c>
      <c r="D11" s="176"/>
      <c r="E11" s="30" t="s">
        <v>215</v>
      </c>
      <c r="F11" s="31">
        <v>38</v>
      </c>
    </row>
    <row r="12" spans="1:6" s="11" customFormat="1" ht="15" customHeight="1">
      <c r="A12" s="26"/>
      <c r="B12" s="29" t="s">
        <v>216</v>
      </c>
      <c r="C12" s="28">
        <v>274</v>
      </c>
      <c r="D12" s="176"/>
      <c r="E12" s="24" t="s">
        <v>217</v>
      </c>
      <c r="F12" s="25">
        <v>25803</v>
      </c>
    </row>
    <row r="13" spans="1:6" s="11" customFormat="1" ht="15" customHeight="1">
      <c r="A13" s="26"/>
      <c r="B13" s="32" t="s">
        <v>218</v>
      </c>
      <c r="C13" s="28">
        <v>81</v>
      </c>
      <c r="D13" s="176"/>
      <c r="E13" s="30" t="s">
        <v>208</v>
      </c>
      <c r="F13" s="31">
        <v>18025</v>
      </c>
    </row>
    <row r="14" spans="1:6" s="11" customFormat="1" ht="15" customHeight="1">
      <c r="A14" s="26"/>
      <c r="B14" s="32" t="s">
        <v>219</v>
      </c>
      <c r="C14" s="28">
        <v>218</v>
      </c>
      <c r="D14" s="176"/>
      <c r="E14" s="30" t="s">
        <v>220</v>
      </c>
      <c r="F14" s="31">
        <v>7</v>
      </c>
    </row>
    <row r="15" spans="1:6" s="11" customFormat="1" ht="15" customHeight="1">
      <c r="A15" s="26"/>
      <c r="B15" s="32" t="s">
        <v>221</v>
      </c>
      <c r="C15" s="28">
        <v>1000</v>
      </c>
      <c r="D15" s="176"/>
      <c r="E15" s="30" t="s">
        <v>222</v>
      </c>
      <c r="F15" s="31">
        <v>7771</v>
      </c>
    </row>
    <row r="16" spans="1:6" s="11" customFormat="1" ht="15" customHeight="1">
      <c r="A16" s="26"/>
      <c r="B16" s="32" t="s">
        <v>223</v>
      </c>
      <c r="C16" s="28">
        <v>226</v>
      </c>
      <c r="D16" s="176"/>
      <c r="E16" s="24" t="s">
        <v>224</v>
      </c>
      <c r="F16" s="25">
        <v>386</v>
      </c>
    </row>
    <row r="17" spans="1:6" s="11" customFormat="1" ht="15" customHeight="1">
      <c r="A17" s="26"/>
      <c r="B17" s="17"/>
      <c r="C17" s="33"/>
      <c r="D17" s="176"/>
      <c r="E17" s="30" t="s">
        <v>208</v>
      </c>
      <c r="F17" s="31">
        <v>386</v>
      </c>
    </row>
    <row r="18" spans="1:6" s="11" customFormat="1" ht="15" customHeight="1">
      <c r="A18" s="17"/>
      <c r="B18" s="17"/>
      <c r="C18" s="33"/>
      <c r="D18" s="176"/>
      <c r="E18" s="24" t="s">
        <v>225</v>
      </c>
      <c r="F18" s="25">
        <v>254</v>
      </c>
    </row>
    <row r="19" spans="1:6" s="11" customFormat="1" ht="15" customHeight="1">
      <c r="A19" s="17"/>
      <c r="B19" s="34"/>
      <c r="C19" s="28"/>
      <c r="D19" s="176"/>
      <c r="E19" s="30" t="s">
        <v>208</v>
      </c>
      <c r="F19" s="31">
        <v>216</v>
      </c>
    </row>
    <row r="20" spans="1:6" s="11" customFormat="1" ht="15" customHeight="1">
      <c r="A20" s="26"/>
      <c r="B20" s="35"/>
      <c r="C20" s="36"/>
      <c r="D20" s="176"/>
      <c r="E20" s="30" t="s">
        <v>226</v>
      </c>
      <c r="F20" s="31">
        <v>29</v>
      </c>
    </row>
    <row r="21" spans="1:6" s="11" customFormat="1" ht="15" customHeight="1">
      <c r="A21" s="21" t="s">
        <v>227</v>
      </c>
      <c r="B21" s="37" t="s">
        <v>228</v>
      </c>
      <c r="C21" s="23">
        <f>C22+C23+C24+C25+C30</f>
        <v>6650</v>
      </c>
      <c r="D21" s="176"/>
      <c r="E21" s="30" t="s">
        <v>229</v>
      </c>
      <c r="F21" s="31">
        <v>9</v>
      </c>
    </row>
    <row r="22" spans="1:6" s="11" customFormat="1" ht="15" customHeight="1">
      <c r="A22" s="26"/>
      <c r="B22" s="38" t="s">
        <v>230</v>
      </c>
      <c r="C22" s="28">
        <v>1670</v>
      </c>
      <c r="D22" s="176"/>
      <c r="E22" s="24" t="s">
        <v>231</v>
      </c>
      <c r="F22" s="25">
        <v>1617</v>
      </c>
    </row>
    <row r="23" spans="1:6" s="11" customFormat="1" ht="15" customHeight="1">
      <c r="A23" s="26"/>
      <c r="B23" s="39" t="s">
        <v>232</v>
      </c>
      <c r="C23" s="28">
        <v>2950</v>
      </c>
      <c r="D23" s="176"/>
      <c r="E23" s="30" t="s">
        <v>208</v>
      </c>
      <c r="F23" s="31">
        <v>1493</v>
      </c>
    </row>
    <row r="24" spans="1:6" s="11" customFormat="1" ht="15" customHeight="1">
      <c r="A24" s="26"/>
      <c r="B24" s="38" t="s">
        <v>233</v>
      </c>
      <c r="C24" s="28">
        <v>830</v>
      </c>
      <c r="D24" s="176"/>
      <c r="E24" s="30" t="s">
        <v>234</v>
      </c>
      <c r="F24" s="31">
        <v>124</v>
      </c>
    </row>
    <row r="25" spans="1:6" s="11" customFormat="1" ht="15" customHeight="1">
      <c r="A25" s="26"/>
      <c r="B25" s="39" t="s">
        <v>235</v>
      </c>
      <c r="C25" s="28">
        <v>1200</v>
      </c>
      <c r="D25" s="176"/>
      <c r="E25" s="24" t="s">
        <v>236</v>
      </c>
      <c r="F25" s="25">
        <v>140</v>
      </c>
    </row>
    <row r="26" spans="1:6" s="11" customFormat="1" ht="15" customHeight="1">
      <c r="A26" s="26"/>
      <c r="B26" s="38" t="s">
        <v>237</v>
      </c>
      <c r="C26" s="40"/>
      <c r="D26" s="176"/>
      <c r="E26" s="30" t="s">
        <v>238</v>
      </c>
      <c r="F26" s="31">
        <v>140</v>
      </c>
    </row>
    <row r="27" spans="1:6" s="11" customFormat="1" ht="15" customHeight="1">
      <c r="A27" s="26"/>
      <c r="B27" s="17"/>
      <c r="C27" s="33"/>
      <c r="D27" s="176"/>
      <c r="E27" s="24" t="s">
        <v>239</v>
      </c>
      <c r="F27" s="25">
        <v>396</v>
      </c>
    </row>
    <row r="28" spans="1:6" s="11" customFormat="1" ht="15" customHeight="1">
      <c r="A28" s="26"/>
      <c r="B28" s="17"/>
      <c r="C28" s="33"/>
      <c r="D28" s="176"/>
      <c r="E28" s="30" t="s">
        <v>208</v>
      </c>
      <c r="F28" s="31">
        <v>345</v>
      </c>
    </row>
    <row r="29" spans="1:6" s="11" customFormat="1" ht="15" customHeight="1">
      <c r="A29" s="26"/>
      <c r="B29" s="17"/>
      <c r="C29" s="33"/>
      <c r="D29" s="176"/>
      <c r="E29" s="30" t="s">
        <v>240</v>
      </c>
      <c r="F29" s="31">
        <v>51</v>
      </c>
    </row>
    <row r="30" spans="1:6" s="11" customFormat="1" ht="15" customHeight="1">
      <c r="A30" s="26"/>
      <c r="B30" s="17"/>
      <c r="C30" s="41"/>
      <c r="D30" s="176"/>
      <c r="E30" s="24" t="s">
        <v>241</v>
      </c>
      <c r="F30" s="25">
        <v>1024</v>
      </c>
    </row>
    <row r="31" spans="1:6" s="11" customFormat="1" ht="15" customHeight="1">
      <c r="A31" s="26"/>
      <c r="B31" s="17"/>
      <c r="C31" s="41"/>
      <c r="D31" s="176"/>
      <c r="E31" s="30" t="s">
        <v>208</v>
      </c>
      <c r="F31" s="31">
        <v>746</v>
      </c>
    </row>
    <row r="32" spans="1:6" s="11" customFormat="1" ht="15" customHeight="1">
      <c r="A32" s="26"/>
      <c r="B32" s="17"/>
      <c r="C32" s="41"/>
      <c r="D32" s="176"/>
      <c r="E32" s="30" t="s">
        <v>242</v>
      </c>
      <c r="F32" s="31">
        <v>278</v>
      </c>
    </row>
    <row r="33" spans="1:6" s="11" customFormat="1" ht="15" customHeight="1">
      <c r="A33" s="26"/>
      <c r="B33" s="17"/>
      <c r="C33" s="36"/>
      <c r="D33" s="176"/>
      <c r="E33" s="24" t="s">
        <v>243</v>
      </c>
      <c r="F33" s="25">
        <v>1161</v>
      </c>
    </row>
    <row r="34" spans="1:6" s="11" customFormat="1" ht="15" customHeight="1">
      <c r="A34" s="17"/>
      <c r="B34" s="17"/>
      <c r="C34" s="42"/>
      <c r="D34" s="176"/>
      <c r="E34" s="30" t="s">
        <v>208</v>
      </c>
      <c r="F34" s="31">
        <v>745</v>
      </c>
    </row>
    <row r="35" spans="1:6" s="11" customFormat="1" ht="15" customHeight="1">
      <c r="A35" s="17"/>
      <c r="B35" s="17"/>
      <c r="C35" s="42"/>
      <c r="D35" s="176"/>
      <c r="E35" s="30" t="s">
        <v>244</v>
      </c>
      <c r="F35" s="31">
        <v>416</v>
      </c>
    </row>
    <row r="36" spans="1:6" s="11" customFormat="1" ht="15" customHeight="1">
      <c r="A36" s="17"/>
      <c r="B36" s="35"/>
      <c r="C36" s="42"/>
      <c r="D36" s="176"/>
      <c r="E36" s="24" t="s">
        <v>245</v>
      </c>
      <c r="F36" s="25">
        <v>543</v>
      </c>
    </row>
    <row r="37" spans="1:6" s="11" customFormat="1" ht="15" customHeight="1">
      <c r="A37" s="17"/>
      <c r="B37" s="17"/>
      <c r="C37" s="42"/>
      <c r="D37" s="176"/>
      <c r="E37" s="30" t="s">
        <v>208</v>
      </c>
      <c r="F37" s="31">
        <v>331</v>
      </c>
    </row>
    <row r="38" spans="1:6" s="11" customFormat="1" ht="15" customHeight="1">
      <c r="A38" s="17"/>
      <c r="B38" s="34"/>
      <c r="C38" s="42"/>
      <c r="D38" s="176"/>
      <c r="E38" s="30" t="s">
        <v>246</v>
      </c>
      <c r="F38" s="31">
        <v>212</v>
      </c>
    </row>
    <row r="39" spans="1:6" s="11" customFormat="1" ht="15" customHeight="1">
      <c r="A39" s="17"/>
      <c r="B39" s="34"/>
      <c r="C39" s="42"/>
      <c r="D39" s="176"/>
      <c r="E39" s="24" t="s">
        <v>247</v>
      </c>
      <c r="F39" s="25">
        <v>58</v>
      </c>
    </row>
    <row r="40" spans="1:6" s="11" customFormat="1" ht="15" customHeight="1">
      <c r="A40" s="17"/>
      <c r="B40" s="17"/>
      <c r="C40" s="42"/>
      <c r="D40" s="176"/>
      <c r="E40" s="30" t="s">
        <v>208</v>
      </c>
      <c r="F40" s="31">
        <v>48</v>
      </c>
    </row>
    <row r="41" spans="1:6" s="11" customFormat="1" ht="15" customHeight="1">
      <c r="A41" s="17"/>
      <c r="B41" s="17"/>
      <c r="C41" s="42"/>
      <c r="D41" s="176"/>
      <c r="E41" s="30" t="s">
        <v>248</v>
      </c>
      <c r="F41" s="31">
        <v>10</v>
      </c>
    </row>
    <row r="42" spans="1:6" s="11" customFormat="1" ht="15" customHeight="1">
      <c r="A42" s="17"/>
      <c r="B42" s="17"/>
      <c r="C42" s="42"/>
      <c r="D42" s="176"/>
      <c r="E42" s="24" t="s">
        <v>249</v>
      </c>
      <c r="F42" s="25">
        <v>163</v>
      </c>
    </row>
    <row r="43" spans="1:6" s="11" customFormat="1" ht="15" customHeight="1">
      <c r="A43" s="26"/>
      <c r="B43" s="17"/>
      <c r="C43" s="42"/>
      <c r="D43" s="176"/>
      <c r="E43" s="30" t="s">
        <v>208</v>
      </c>
      <c r="F43" s="31">
        <v>163</v>
      </c>
    </row>
    <row r="44" spans="1:6" s="11" customFormat="1" ht="15" customHeight="1">
      <c r="A44" s="17"/>
      <c r="B44" s="17"/>
      <c r="C44" s="42"/>
      <c r="D44" s="176"/>
      <c r="E44" s="24" t="s">
        <v>250</v>
      </c>
      <c r="F44" s="25">
        <v>52</v>
      </c>
    </row>
    <row r="45" spans="1:6" s="11" customFormat="1" ht="15" customHeight="1">
      <c r="A45" s="17"/>
      <c r="B45" s="35"/>
      <c r="C45" s="42"/>
      <c r="D45" s="176"/>
      <c r="E45" s="30" t="s">
        <v>208</v>
      </c>
      <c r="F45" s="31">
        <v>52</v>
      </c>
    </row>
    <row r="46" spans="1:6" s="11" customFormat="1" ht="15" customHeight="1">
      <c r="A46" s="17"/>
      <c r="B46" s="35"/>
      <c r="C46" s="42"/>
      <c r="D46" s="176"/>
      <c r="E46" s="24" t="s">
        <v>251</v>
      </c>
      <c r="F46" s="25">
        <v>375</v>
      </c>
    </row>
    <row r="47" spans="1:6" s="11" customFormat="1" ht="15" customHeight="1">
      <c r="A47" s="17"/>
      <c r="B47" s="35"/>
      <c r="C47" s="42"/>
      <c r="D47" s="176"/>
      <c r="E47" s="30" t="s">
        <v>208</v>
      </c>
      <c r="F47" s="31">
        <v>369</v>
      </c>
    </row>
    <row r="48" spans="1:6" s="11" customFormat="1" ht="15" customHeight="1">
      <c r="A48" s="17"/>
      <c r="B48" s="35"/>
      <c r="C48" s="42"/>
      <c r="D48" s="176"/>
      <c r="E48" s="30" t="s">
        <v>252</v>
      </c>
      <c r="F48" s="31">
        <v>6</v>
      </c>
    </row>
    <row r="49" spans="1:6" s="11" customFormat="1" ht="15" customHeight="1">
      <c r="A49" s="17"/>
      <c r="B49" s="35"/>
      <c r="C49" s="42"/>
      <c r="D49" s="176"/>
      <c r="E49" s="24" t="s">
        <v>253</v>
      </c>
      <c r="F49" s="25">
        <v>2657</v>
      </c>
    </row>
    <row r="50" spans="1:6" s="11" customFormat="1" ht="15" customHeight="1">
      <c r="A50" s="17"/>
      <c r="B50" s="35"/>
      <c r="C50" s="42"/>
      <c r="D50" s="176"/>
      <c r="E50" s="30" t="s">
        <v>208</v>
      </c>
      <c r="F50" s="31">
        <v>2372</v>
      </c>
    </row>
    <row r="51" spans="1:6" s="11" customFormat="1" ht="15" customHeight="1">
      <c r="A51" s="17"/>
      <c r="B51" s="35"/>
      <c r="C51" s="42"/>
      <c r="D51" s="176"/>
      <c r="E51" s="30" t="s">
        <v>254</v>
      </c>
      <c r="F51" s="31">
        <v>285</v>
      </c>
    </row>
    <row r="52" spans="1:6" s="11" customFormat="1" ht="15" customHeight="1">
      <c r="A52" s="17"/>
      <c r="B52" s="35"/>
      <c r="C52" s="42"/>
      <c r="D52" s="176"/>
      <c r="E52" s="24" t="s">
        <v>255</v>
      </c>
      <c r="F52" s="25">
        <v>4490</v>
      </c>
    </row>
    <row r="53" spans="1:6" s="11" customFormat="1" ht="15" customHeight="1">
      <c r="A53" s="17"/>
      <c r="B53" s="35"/>
      <c r="C53" s="42"/>
      <c r="D53" s="176"/>
      <c r="E53" s="30" t="s">
        <v>208</v>
      </c>
      <c r="F53" s="31">
        <v>664</v>
      </c>
    </row>
    <row r="54" spans="1:6" s="11" customFormat="1" ht="15" customHeight="1">
      <c r="A54" s="17"/>
      <c r="B54" s="35"/>
      <c r="C54" s="42"/>
      <c r="D54" s="176"/>
      <c r="E54" s="30" t="s">
        <v>256</v>
      </c>
      <c r="F54" s="31">
        <v>9</v>
      </c>
    </row>
    <row r="55" spans="1:6" s="11" customFormat="1" ht="15" customHeight="1">
      <c r="A55" s="17"/>
      <c r="B55" s="35"/>
      <c r="C55" s="42"/>
      <c r="D55" s="176"/>
      <c r="E55" s="30" t="s">
        <v>257</v>
      </c>
      <c r="F55" s="31">
        <v>3817</v>
      </c>
    </row>
    <row r="56" spans="1:6" s="11" customFormat="1" ht="15" customHeight="1">
      <c r="A56" s="17"/>
      <c r="B56" s="35"/>
      <c r="C56" s="42"/>
      <c r="D56" s="176"/>
      <c r="E56" s="24" t="s">
        <v>258</v>
      </c>
      <c r="F56" s="25">
        <v>635</v>
      </c>
    </row>
    <row r="57" spans="1:6" s="11" customFormat="1" ht="15" customHeight="1">
      <c r="A57" s="17"/>
      <c r="B57" s="35"/>
      <c r="C57" s="42"/>
      <c r="D57" s="176"/>
      <c r="E57" s="30" t="s">
        <v>208</v>
      </c>
      <c r="F57" s="31">
        <v>226</v>
      </c>
    </row>
    <row r="58" spans="1:6" s="11" customFormat="1" ht="15" customHeight="1">
      <c r="A58" s="17"/>
      <c r="B58" s="35"/>
      <c r="C58" s="42"/>
      <c r="D58" s="176"/>
      <c r="E58" s="30" t="s">
        <v>259</v>
      </c>
      <c r="F58" s="31">
        <v>409</v>
      </c>
    </row>
    <row r="59" spans="1:6" s="11" customFormat="1" ht="15" customHeight="1">
      <c r="A59" s="17"/>
      <c r="B59" s="35"/>
      <c r="C59" s="42"/>
      <c r="D59" s="176"/>
      <c r="E59" s="24" t="s">
        <v>260</v>
      </c>
      <c r="F59" s="25">
        <v>1340</v>
      </c>
    </row>
    <row r="60" spans="1:6" s="11" customFormat="1" ht="15" customHeight="1">
      <c r="A60" s="17"/>
      <c r="B60" s="35"/>
      <c r="C60" s="42"/>
      <c r="D60" s="176"/>
      <c r="E60" s="30" t="s">
        <v>208</v>
      </c>
      <c r="F60" s="31">
        <v>399</v>
      </c>
    </row>
    <row r="61" spans="1:6" s="11" customFormat="1" ht="15" customHeight="1">
      <c r="A61" s="17"/>
      <c r="B61" s="35"/>
      <c r="C61" s="42"/>
      <c r="D61" s="176"/>
      <c r="E61" s="30" t="s">
        <v>261</v>
      </c>
      <c r="F61" s="31">
        <v>68</v>
      </c>
    </row>
    <row r="62" spans="1:6" s="11" customFormat="1" ht="15" customHeight="1">
      <c r="A62" s="17"/>
      <c r="B62" s="35"/>
      <c r="C62" s="42"/>
      <c r="D62" s="176"/>
      <c r="E62" s="30" t="s">
        <v>262</v>
      </c>
      <c r="F62" s="31">
        <v>873</v>
      </c>
    </row>
    <row r="63" spans="1:6" s="11" customFormat="1" ht="15" customHeight="1">
      <c r="A63" s="17"/>
      <c r="B63" s="35"/>
      <c r="C63" s="42"/>
      <c r="D63" s="176"/>
      <c r="E63" s="24" t="s">
        <v>263</v>
      </c>
      <c r="F63" s="25">
        <v>1257</v>
      </c>
    </row>
    <row r="64" spans="1:6" s="11" customFormat="1" ht="15" customHeight="1">
      <c r="A64" s="17"/>
      <c r="B64" s="35"/>
      <c r="C64" s="42"/>
      <c r="D64" s="176"/>
      <c r="E64" s="30" t="s">
        <v>208</v>
      </c>
      <c r="F64" s="31">
        <v>267</v>
      </c>
    </row>
    <row r="65" spans="1:6" s="11" customFormat="1" ht="15" customHeight="1">
      <c r="A65" s="17"/>
      <c r="B65" s="35"/>
      <c r="C65" s="42"/>
      <c r="D65" s="176"/>
      <c r="E65" s="30" t="s">
        <v>264</v>
      </c>
      <c r="F65" s="31">
        <v>990</v>
      </c>
    </row>
    <row r="66" spans="1:6" s="11" customFormat="1" ht="15" customHeight="1">
      <c r="A66" s="17"/>
      <c r="B66" s="35"/>
      <c r="C66" s="42"/>
      <c r="D66" s="176"/>
      <c r="E66" s="24" t="s">
        <v>265</v>
      </c>
      <c r="F66" s="25">
        <v>28</v>
      </c>
    </row>
    <row r="67" spans="1:6" s="11" customFormat="1" ht="15" customHeight="1">
      <c r="A67" s="17"/>
      <c r="B67" s="35"/>
      <c r="C67" s="42"/>
      <c r="D67" s="176"/>
      <c r="E67" s="30" t="s">
        <v>266</v>
      </c>
      <c r="F67" s="31">
        <v>9</v>
      </c>
    </row>
    <row r="68" spans="1:6" s="11" customFormat="1" ht="15" customHeight="1">
      <c r="A68" s="17"/>
      <c r="B68" s="35"/>
      <c r="C68" s="42"/>
      <c r="D68" s="176"/>
      <c r="E68" s="30" t="s">
        <v>267</v>
      </c>
      <c r="F68" s="31">
        <v>19</v>
      </c>
    </row>
    <row r="69" spans="1:6" s="11" customFormat="1" ht="15" customHeight="1">
      <c r="A69" s="17"/>
      <c r="B69" s="35"/>
      <c r="C69" s="42"/>
      <c r="D69" s="176"/>
      <c r="E69" s="24" t="s">
        <v>268</v>
      </c>
      <c r="F69" s="25">
        <v>167</v>
      </c>
    </row>
    <row r="70" spans="1:6" s="11" customFormat="1" ht="15" customHeight="1">
      <c r="A70" s="17"/>
      <c r="B70" s="35"/>
      <c r="C70" s="42"/>
      <c r="D70" s="176"/>
      <c r="E70" s="30" t="s">
        <v>208</v>
      </c>
      <c r="F70" s="31">
        <v>120</v>
      </c>
    </row>
    <row r="71" spans="1:6" s="11" customFormat="1" ht="15" customHeight="1">
      <c r="A71" s="17"/>
      <c r="B71" s="35"/>
      <c r="C71" s="42"/>
      <c r="D71" s="176"/>
      <c r="E71" s="30" t="s">
        <v>269</v>
      </c>
      <c r="F71" s="31">
        <v>47</v>
      </c>
    </row>
    <row r="72" spans="1:6" s="11" customFormat="1" ht="15" customHeight="1">
      <c r="A72" s="17"/>
      <c r="B72" s="35"/>
      <c r="C72" s="42"/>
      <c r="D72" s="176"/>
      <c r="E72" s="24" t="s">
        <v>270</v>
      </c>
      <c r="F72" s="25">
        <v>116</v>
      </c>
    </row>
    <row r="73" spans="1:6" s="11" customFormat="1" ht="15" customHeight="1">
      <c r="A73" s="17"/>
      <c r="B73" s="35"/>
      <c r="C73" s="42"/>
      <c r="D73" s="176"/>
      <c r="E73" s="30" t="s">
        <v>271</v>
      </c>
      <c r="F73" s="31">
        <v>116</v>
      </c>
    </row>
    <row r="74" spans="1:6" s="11" customFormat="1" ht="15" customHeight="1">
      <c r="A74" s="17"/>
      <c r="B74" s="35"/>
      <c r="C74" s="42"/>
      <c r="D74" s="176" t="s">
        <v>227</v>
      </c>
      <c r="E74" s="24" t="s">
        <v>272</v>
      </c>
      <c r="F74" s="31">
        <v>150</v>
      </c>
    </row>
    <row r="75" spans="1:6" s="11" customFormat="1" ht="15" customHeight="1">
      <c r="A75" s="17"/>
      <c r="B75" s="35"/>
      <c r="C75" s="42"/>
      <c r="D75" s="176"/>
      <c r="E75" s="24" t="s">
        <v>273</v>
      </c>
      <c r="F75" s="25">
        <v>129</v>
      </c>
    </row>
    <row r="76" spans="1:6" s="11" customFormat="1" ht="15" customHeight="1">
      <c r="A76" s="17"/>
      <c r="B76" s="35"/>
      <c r="C76" s="42"/>
      <c r="D76" s="176"/>
      <c r="E76" s="30" t="s">
        <v>274</v>
      </c>
      <c r="F76" s="25">
        <v>129</v>
      </c>
    </row>
    <row r="77" spans="1:6" s="11" customFormat="1" ht="15" customHeight="1">
      <c r="A77" s="17"/>
      <c r="B77" s="35"/>
      <c r="C77" s="42"/>
      <c r="D77" s="176"/>
      <c r="E77" s="24" t="s">
        <v>275</v>
      </c>
      <c r="F77" s="25">
        <v>21</v>
      </c>
    </row>
    <row r="78" spans="1:6" s="11" customFormat="1" ht="15" customHeight="1">
      <c r="A78" s="17"/>
      <c r="B78" s="35"/>
      <c r="C78" s="42"/>
      <c r="D78" s="176"/>
      <c r="E78" s="30" t="s">
        <v>276</v>
      </c>
      <c r="F78" s="25">
        <v>21</v>
      </c>
    </row>
    <row r="79" spans="1:6" s="11" customFormat="1" ht="15" customHeight="1">
      <c r="A79" s="17"/>
      <c r="B79" s="35"/>
      <c r="C79" s="42"/>
      <c r="D79" s="177" t="s">
        <v>277</v>
      </c>
      <c r="E79" s="24" t="s">
        <v>278</v>
      </c>
      <c r="F79" s="25">
        <v>63610</v>
      </c>
    </row>
    <row r="80" spans="1:6" s="11" customFormat="1" ht="15" customHeight="1">
      <c r="A80" s="17"/>
      <c r="B80" s="35"/>
      <c r="C80" s="42"/>
      <c r="D80" s="177"/>
      <c r="E80" s="24" t="s">
        <v>279</v>
      </c>
      <c r="F80" s="25">
        <v>32840</v>
      </c>
    </row>
    <row r="81" spans="1:6" s="11" customFormat="1" ht="15" customHeight="1">
      <c r="A81" s="17"/>
      <c r="B81" s="35"/>
      <c r="C81" s="42"/>
      <c r="D81" s="177"/>
      <c r="E81" s="30" t="s">
        <v>208</v>
      </c>
      <c r="F81" s="31">
        <v>29995</v>
      </c>
    </row>
    <row r="82" spans="1:6" s="11" customFormat="1" ht="15" customHeight="1">
      <c r="A82" s="17"/>
      <c r="B82" s="35"/>
      <c r="C82" s="42"/>
      <c r="D82" s="177"/>
      <c r="E82" s="30" t="s">
        <v>280</v>
      </c>
      <c r="F82" s="31">
        <v>2845</v>
      </c>
    </row>
    <row r="83" spans="1:6" s="11" customFormat="1" ht="15" customHeight="1">
      <c r="A83" s="17"/>
      <c r="B83" s="35"/>
      <c r="C83" s="42"/>
      <c r="D83" s="177"/>
      <c r="E83" s="24" t="s">
        <v>281</v>
      </c>
      <c r="F83" s="25">
        <v>12</v>
      </c>
    </row>
    <row r="84" spans="1:6" s="11" customFormat="1" ht="15" customHeight="1">
      <c r="A84" s="17"/>
      <c r="B84" s="35"/>
      <c r="C84" s="42"/>
      <c r="D84" s="177"/>
      <c r="E84" s="30" t="s">
        <v>282</v>
      </c>
      <c r="F84" s="31">
        <v>12</v>
      </c>
    </row>
    <row r="85" spans="1:6" s="11" customFormat="1" ht="15" customHeight="1">
      <c r="A85" s="17"/>
      <c r="B85" s="35"/>
      <c r="C85" s="42"/>
      <c r="D85" s="177"/>
      <c r="E85" s="24" t="s">
        <v>283</v>
      </c>
      <c r="F85" s="25">
        <v>912</v>
      </c>
    </row>
    <row r="86" spans="1:6" s="11" customFormat="1" ht="15" customHeight="1">
      <c r="A86" s="17"/>
      <c r="B86" s="35"/>
      <c r="C86" s="42"/>
      <c r="D86" s="177"/>
      <c r="E86" s="30" t="s">
        <v>208</v>
      </c>
      <c r="F86" s="31">
        <v>843</v>
      </c>
    </row>
    <row r="87" spans="1:6" s="11" customFormat="1" ht="15" customHeight="1">
      <c r="A87" s="17"/>
      <c r="B87" s="35"/>
      <c r="C87" s="42"/>
      <c r="D87" s="177"/>
      <c r="E87" s="30" t="s">
        <v>284</v>
      </c>
      <c r="F87" s="31">
        <v>69</v>
      </c>
    </row>
    <row r="88" spans="1:6" s="11" customFormat="1" ht="15" customHeight="1">
      <c r="A88" s="17"/>
      <c r="B88" s="35"/>
      <c r="C88" s="42"/>
      <c r="D88" s="177"/>
      <c r="E88" s="24" t="s">
        <v>285</v>
      </c>
      <c r="F88" s="25">
        <v>1860</v>
      </c>
    </row>
    <row r="89" spans="1:6" s="11" customFormat="1" ht="15" customHeight="1">
      <c r="A89" s="17"/>
      <c r="B89" s="35"/>
      <c r="C89" s="42"/>
      <c r="D89" s="177"/>
      <c r="E89" s="30" t="s">
        <v>208</v>
      </c>
      <c r="F89" s="31">
        <v>1537</v>
      </c>
    </row>
    <row r="90" spans="1:6" s="11" customFormat="1" ht="15" customHeight="1">
      <c r="A90" s="17"/>
      <c r="B90" s="35"/>
      <c r="C90" s="42"/>
      <c r="D90" s="177"/>
      <c r="E90" s="30" t="s">
        <v>286</v>
      </c>
      <c r="F90" s="31">
        <v>323</v>
      </c>
    </row>
    <row r="91" spans="1:6" s="11" customFormat="1" ht="15" customHeight="1">
      <c r="A91" s="17"/>
      <c r="B91" s="35"/>
      <c r="C91" s="42"/>
      <c r="D91" s="177"/>
      <c r="E91" s="24" t="s">
        <v>287</v>
      </c>
      <c r="F91" s="25">
        <v>651</v>
      </c>
    </row>
    <row r="92" spans="1:6" s="11" customFormat="1" ht="15" customHeight="1">
      <c r="A92" s="17"/>
      <c r="B92" s="35"/>
      <c r="C92" s="42"/>
      <c r="D92" s="177"/>
      <c r="E92" s="30" t="s">
        <v>208</v>
      </c>
      <c r="F92" s="31">
        <v>388</v>
      </c>
    </row>
    <row r="93" spans="1:6" s="11" customFormat="1" ht="15" customHeight="1">
      <c r="A93" s="17"/>
      <c r="B93" s="35"/>
      <c r="C93" s="42"/>
      <c r="D93" s="177"/>
      <c r="E93" s="30" t="s">
        <v>288</v>
      </c>
      <c r="F93" s="31">
        <v>171</v>
      </c>
    </row>
    <row r="94" spans="1:6" s="11" customFormat="1" ht="15" customHeight="1">
      <c r="A94" s="17"/>
      <c r="B94" s="35"/>
      <c r="C94" s="42"/>
      <c r="D94" s="177"/>
      <c r="E94" s="30" t="s">
        <v>289</v>
      </c>
      <c r="F94" s="31">
        <v>92</v>
      </c>
    </row>
    <row r="95" spans="1:6" s="11" customFormat="1" ht="15" customHeight="1">
      <c r="A95" s="17"/>
      <c r="B95" s="35"/>
      <c r="C95" s="42"/>
      <c r="D95" s="177"/>
      <c r="E95" s="24" t="s">
        <v>290</v>
      </c>
      <c r="F95" s="25">
        <v>27335</v>
      </c>
    </row>
    <row r="96" spans="1:6" s="11" customFormat="1" ht="15" customHeight="1">
      <c r="A96" s="17"/>
      <c r="B96" s="35"/>
      <c r="C96" s="42"/>
      <c r="D96" s="177"/>
      <c r="E96" s="30" t="s">
        <v>291</v>
      </c>
      <c r="F96" s="31">
        <v>27335</v>
      </c>
    </row>
    <row r="97" spans="1:6" s="11" customFormat="1" ht="15" customHeight="1">
      <c r="A97" s="17"/>
      <c r="B97" s="35"/>
      <c r="C97" s="42"/>
      <c r="D97" s="177" t="s">
        <v>292</v>
      </c>
      <c r="E97" s="24" t="s">
        <v>293</v>
      </c>
      <c r="F97" s="25">
        <v>47434</v>
      </c>
    </row>
    <row r="98" spans="1:6" s="11" customFormat="1" ht="15" customHeight="1">
      <c r="A98" s="17"/>
      <c r="B98" s="35"/>
      <c r="C98" s="42"/>
      <c r="D98" s="177"/>
      <c r="E98" s="24" t="s">
        <v>294</v>
      </c>
      <c r="F98" s="25">
        <v>944</v>
      </c>
    </row>
    <row r="99" spans="1:6" s="11" customFormat="1" ht="15" customHeight="1">
      <c r="A99" s="17"/>
      <c r="B99" s="35"/>
      <c r="C99" s="42"/>
      <c r="D99" s="177"/>
      <c r="E99" s="30" t="s">
        <v>208</v>
      </c>
      <c r="F99" s="31">
        <v>825</v>
      </c>
    </row>
    <row r="100" spans="1:6" s="11" customFormat="1" ht="15" customHeight="1">
      <c r="A100" s="17"/>
      <c r="B100" s="35"/>
      <c r="C100" s="42"/>
      <c r="D100" s="177"/>
      <c r="E100" s="30" t="s">
        <v>295</v>
      </c>
      <c r="F100" s="31">
        <v>119</v>
      </c>
    </row>
    <row r="101" spans="1:6" s="11" customFormat="1" ht="15" customHeight="1">
      <c r="A101" s="17"/>
      <c r="B101" s="35"/>
      <c r="C101" s="42"/>
      <c r="D101" s="177"/>
      <c r="E101" s="24" t="s">
        <v>296</v>
      </c>
      <c r="F101" s="25">
        <v>43741</v>
      </c>
    </row>
    <row r="102" spans="1:6" s="11" customFormat="1" ht="15" customHeight="1">
      <c r="A102" s="17"/>
      <c r="B102" s="35"/>
      <c r="C102" s="42"/>
      <c r="D102" s="177"/>
      <c r="E102" s="30" t="s">
        <v>297</v>
      </c>
      <c r="F102" s="31">
        <v>5907</v>
      </c>
    </row>
    <row r="103" spans="1:6" s="11" customFormat="1" ht="15" customHeight="1">
      <c r="A103" s="17"/>
      <c r="B103" s="35"/>
      <c r="C103" s="42"/>
      <c r="D103" s="177"/>
      <c r="E103" s="30" t="s">
        <v>298</v>
      </c>
      <c r="F103" s="31">
        <v>28580</v>
      </c>
    </row>
    <row r="104" spans="1:6" s="11" customFormat="1" ht="15" customHeight="1">
      <c r="A104" s="17"/>
      <c r="B104" s="35"/>
      <c r="C104" s="42"/>
      <c r="D104" s="177"/>
      <c r="E104" s="30" t="s">
        <v>299</v>
      </c>
      <c r="F104" s="31">
        <v>6992</v>
      </c>
    </row>
    <row r="105" spans="1:6" s="11" customFormat="1" ht="15" customHeight="1">
      <c r="A105" s="17"/>
      <c r="B105" s="35"/>
      <c r="C105" s="42"/>
      <c r="D105" s="177"/>
      <c r="E105" s="30" t="s">
        <v>300</v>
      </c>
      <c r="F105" s="31">
        <v>2262</v>
      </c>
    </row>
    <row r="106" spans="1:6" s="11" customFormat="1" ht="15" customHeight="1">
      <c r="A106" s="17"/>
      <c r="B106" s="35"/>
      <c r="C106" s="42"/>
      <c r="D106" s="177"/>
      <c r="E106" s="24" t="s">
        <v>301</v>
      </c>
      <c r="F106" s="25">
        <v>450</v>
      </c>
    </row>
    <row r="107" spans="1:6" s="11" customFormat="1" ht="15" customHeight="1">
      <c r="A107" s="17"/>
      <c r="B107" s="35"/>
      <c r="C107" s="42"/>
      <c r="D107" s="177"/>
      <c r="E107" s="30" t="s">
        <v>302</v>
      </c>
      <c r="F107" s="31">
        <v>5</v>
      </c>
    </row>
    <row r="108" spans="1:6" s="11" customFormat="1" ht="15" customHeight="1">
      <c r="A108" s="17"/>
      <c r="B108" s="35"/>
      <c r="C108" s="42"/>
      <c r="D108" s="177"/>
      <c r="E108" s="30" t="s">
        <v>303</v>
      </c>
      <c r="F108" s="31">
        <v>2</v>
      </c>
    </row>
    <row r="109" spans="1:6" s="11" customFormat="1" ht="15" customHeight="1">
      <c r="A109" s="17"/>
      <c r="B109" s="35"/>
      <c r="C109" s="42"/>
      <c r="D109" s="177"/>
      <c r="E109" s="30" t="s">
        <v>304</v>
      </c>
      <c r="F109" s="31">
        <v>443</v>
      </c>
    </row>
    <row r="110" spans="1:6" s="11" customFormat="1" ht="15" customHeight="1">
      <c r="A110" s="17"/>
      <c r="B110" s="35"/>
      <c r="C110" s="42"/>
      <c r="D110" s="177"/>
      <c r="E110" s="24" t="s">
        <v>305</v>
      </c>
      <c r="F110" s="25">
        <v>363</v>
      </c>
    </row>
    <row r="111" spans="1:6" s="11" customFormat="1" ht="15" customHeight="1">
      <c r="A111" s="17"/>
      <c r="B111" s="35"/>
      <c r="C111" s="42"/>
      <c r="D111" s="177"/>
      <c r="E111" s="30" t="s">
        <v>306</v>
      </c>
      <c r="F111" s="31">
        <v>363</v>
      </c>
    </row>
    <row r="112" spans="1:6" s="11" customFormat="1" ht="15" customHeight="1">
      <c r="A112" s="17"/>
      <c r="B112" s="35"/>
      <c r="C112" s="42"/>
      <c r="D112" s="177"/>
      <c r="E112" s="24" t="s">
        <v>307</v>
      </c>
      <c r="F112" s="25">
        <v>1019</v>
      </c>
    </row>
    <row r="113" spans="1:6" s="11" customFormat="1" ht="15" customHeight="1">
      <c r="A113" s="17"/>
      <c r="B113" s="35"/>
      <c r="C113" s="42"/>
      <c r="D113" s="177"/>
      <c r="E113" s="30" t="s">
        <v>308</v>
      </c>
      <c r="F113" s="31">
        <v>1019</v>
      </c>
    </row>
    <row r="114" spans="1:6" s="11" customFormat="1" ht="15" customHeight="1">
      <c r="A114" s="17"/>
      <c r="B114" s="35"/>
      <c r="C114" s="42"/>
      <c r="D114" s="177"/>
      <c r="E114" s="24" t="s">
        <v>309</v>
      </c>
      <c r="F114" s="25">
        <v>917</v>
      </c>
    </row>
    <row r="115" spans="1:6" s="11" customFormat="1" ht="15" customHeight="1">
      <c r="A115" s="17"/>
      <c r="B115" s="35"/>
      <c r="C115" s="42"/>
      <c r="D115" s="177"/>
      <c r="E115" s="30" t="s">
        <v>310</v>
      </c>
      <c r="F115" s="31">
        <v>917</v>
      </c>
    </row>
    <row r="116" spans="1:6" s="11" customFormat="1" ht="15" customHeight="1">
      <c r="A116" s="17"/>
      <c r="B116" s="35"/>
      <c r="C116" s="42"/>
      <c r="D116" s="177" t="s">
        <v>311</v>
      </c>
      <c r="E116" s="24" t="s">
        <v>312</v>
      </c>
      <c r="F116" s="25">
        <v>252</v>
      </c>
    </row>
    <row r="117" spans="1:6" s="11" customFormat="1" ht="15" customHeight="1">
      <c r="A117" s="17"/>
      <c r="B117" s="35"/>
      <c r="C117" s="42"/>
      <c r="D117" s="177"/>
      <c r="E117" s="24" t="s">
        <v>313</v>
      </c>
      <c r="F117" s="25">
        <v>233</v>
      </c>
    </row>
    <row r="118" spans="1:6" s="11" customFormat="1" ht="15" customHeight="1">
      <c r="A118" s="17"/>
      <c r="B118" s="35"/>
      <c r="C118" s="42"/>
      <c r="D118" s="177"/>
      <c r="E118" s="30" t="s">
        <v>208</v>
      </c>
      <c r="F118" s="31">
        <v>233</v>
      </c>
    </row>
    <row r="119" spans="1:6" s="11" customFormat="1" ht="15" customHeight="1">
      <c r="A119" s="17"/>
      <c r="B119" s="35"/>
      <c r="C119" s="42"/>
      <c r="D119" s="177"/>
      <c r="E119" s="24" t="s">
        <v>314</v>
      </c>
      <c r="F119" s="25">
        <v>19</v>
      </c>
    </row>
    <row r="120" spans="1:6" s="11" customFormat="1" ht="15" customHeight="1">
      <c r="A120" s="17"/>
      <c r="B120" s="35"/>
      <c r="C120" s="42"/>
      <c r="D120" s="177"/>
      <c r="E120" s="30" t="s">
        <v>315</v>
      </c>
      <c r="F120" s="31">
        <v>19</v>
      </c>
    </row>
    <row r="121" spans="1:6" s="11" customFormat="1" ht="15" customHeight="1">
      <c r="A121" s="17"/>
      <c r="B121" s="35"/>
      <c r="C121" s="42"/>
      <c r="D121" s="177" t="s">
        <v>316</v>
      </c>
      <c r="E121" s="24" t="s">
        <v>317</v>
      </c>
      <c r="F121" s="25">
        <v>4533</v>
      </c>
    </row>
    <row r="122" spans="1:6" s="11" customFormat="1" ht="15" customHeight="1">
      <c r="A122" s="17"/>
      <c r="B122" s="35"/>
      <c r="C122" s="42"/>
      <c r="D122" s="177"/>
      <c r="E122" s="24" t="s">
        <v>318</v>
      </c>
      <c r="F122" s="25">
        <v>2488</v>
      </c>
    </row>
    <row r="123" spans="1:6" s="11" customFormat="1" ht="15" customHeight="1">
      <c r="A123" s="17"/>
      <c r="B123" s="35"/>
      <c r="C123" s="42"/>
      <c r="D123" s="177"/>
      <c r="E123" s="30" t="s">
        <v>208</v>
      </c>
      <c r="F123" s="31">
        <v>68</v>
      </c>
    </row>
    <row r="124" spans="1:6" s="11" customFormat="1" ht="15" customHeight="1">
      <c r="A124" s="17"/>
      <c r="B124" s="35"/>
      <c r="C124" s="42"/>
      <c r="D124" s="177"/>
      <c r="E124" s="30" t="s">
        <v>319</v>
      </c>
      <c r="F124" s="31">
        <v>22</v>
      </c>
    </row>
    <row r="125" spans="1:6" s="11" customFormat="1" ht="15" customHeight="1">
      <c r="A125" s="17"/>
      <c r="B125" s="35"/>
      <c r="C125" s="42"/>
      <c r="D125" s="177"/>
      <c r="E125" s="30" t="s">
        <v>320</v>
      </c>
      <c r="F125" s="31">
        <v>662</v>
      </c>
    </row>
    <row r="126" spans="1:6" s="11" customFormat="1" ht="15" customHeight="1">
      <c r="A126" s="17"/>
      <c r="B126" s="35"/>
      <c r="C126" s="42"/>
      <c r="D126" s="177"/>
      <c r="E126" s="30" t="s">
        <v>321</v>
      </c>
      <c r="F126" s="31">
        <v>282</v>
      </c>
    </row>
    <row r="127" spans="1:6" s="11" customFormat="1" ht="15" customHeight="1">
      <c r="A127" s="17"/>
      <c r="B127" s="35"/>
      <c r="C127" s="42"/>
      <c r="D127" s="177"/>
      <c r="E127" s="30" t="s">
        <v>322</v>
      </c>
      <c r="F127" s="31">
        <v>15</v>
      </c>
    </row>
    <row r="128" spans="1:6" s="11" customFormat="1" ht="15" customHeight="1">
      <c r="A128" s="17"/>
      <c r="B128" s="35"/>
      <c r="C128" s="42"/>
      <c r="D128" s="177"/>
      <c r="E128" s="30" t="s">
        <v>323</v>
      </c>
      <c r="F128" s="31">
        <v>2</v>
      </c>
    </row>
    <row r="129" spans="1:6" s="11" customFormat="1" ht="15" customHeight="1">
      <c r="A129" s="17"/>
      <c r="B129" s="35"/>
      <c r="C129" s="42"/>
      <c r="D129" s="177"/>
      <c r="E129" s="30" t="s">
        <v>324</v>
      </c>
      <c r="F129" s="31">
        <v>1437</v>
      </c>
    </row>
    <row r="130" spans="1:6" s="11" customFormat="1" ht="15" customHeight="1">
      <c r="A130" s="17"/>
      <c r="B130" s="35"/>
      <c r="C130" s="42"/>
      <c r="D130" s="177"/>
      <c r="E130" s="24" t="s">
        <v>325</v>
      </c>
      <c r="F130" s="25">
        <v>140</v>
      </c>
    </row>
    <row r="131" spans="1:6" s="11" customFormat="1" ht="15" customHeight="1">
      <c r="A131" s="17"/>
      <c r="B131" s="35"/>
      <c r="C131" s="42"/>
      <c r="D131" s="177"/>
      <c r="E131" s="30" t="s">
        <v>326</v>
      </c>
      <c r="F131" s="31">
        <v>140</v>
      </c>
    </row>
    <row r="132" spans="1:6" s="11" customFormat="1" ht="15" customHeight="1">
      <c r="A132" s="17"/>
      <c r="B132" s="35"/>
      <c r="C132" s="42"/>
      <c r="D132" s="177"/>
      <c r="E132" s="43" t="s">
        <v>327</v>
      </c>
      <c r="F132" s="25">
        <v>43</v>
      </c>
    </row>
    <row r="133" spans="1:6" s="11" customFormat="1" ht="15" customHeight="1">
      <c r="A133" s="17"/>
      <c r="B133" s="35"/>
      <c r="C133" s="42"/>
      <c r="D133" s="177"/>
      <c r="E133" s="44" t="s">
        <v>208</v>
      </c>
      <c r="F133" s="31">
        <v>33</v>
      </c>
    </row>
    <row r="134" spans="1:6" s="11" customFormat="1" ht="15" customHeight="1">
      <c r="A134" s="17"/>
      <c r="B134" s="35"/>
      <c r="C134" s="42"/>
      <c r="D134" s="177"/>
      <c r="E134" s="44" t="s">
        <v>328</v>
      </c>
      <c r="F134" s="31">
        <v>10</v>
      </c>
    </row>
    <row r="135" spans="1:6" s="11" customFormat="1" ht="15" customHeight="1">
      <c r="A135" s="17"/>
      <c r="B135" s="35"/>
      <c r="C135" s="42"/>
      <c r="D135" s="177"/>
      <c r="E135" s="43" t="s">
        <v>329</v>
      </c>
      <c r="F135" s="25">
        <v>1742</v>
      </c>
    </row>
    <row r="136" spans="1:6" s="11" customFormat="1" ht="15" customHeight="1">
      <c r="A136" s="17"/>
      <c r="B136" s="35"/>
      <c r="C136" s="42"/>
      <c r="D136" s="177"/>
      <c r="E136" s="44" t="s">
        <v>208</v>
      </c>
      <c r="F136" s="31">
        <v>1717</v>
      </c>
    </row>
    <row r="137" spans="1:6" s="11" customFormat="1" ht="15" customHeight="1">
      <c r="A137" s="17"/>
      <c r="B137" s="35"/>
      <c r="C137" s="42"/>
      <c r="D137" s="177"/>
      <c r="E137" s="44" t="s">
        <v>330</v>
      </c>
      <c r="F137" s="31">
        <v>25</v>
      </c>
    </row>
    <row r="138" spans="1:6" s="11" customFormat="1" ht="15" customHeight="1">
      <c r="A138" s="17"/>
      <c r="B138" s="35"/>
      <c r="C138" s="42"/>
      <c r="D138" s="177"/>
      <c r="E138" s="24" t="s">
        <v>331</v>
      </c>
      <c r="F138" s="25">
        <v>120</v>
      </c>
    </row>
    <row r="139" spans="1:6" s="11" customFormat="1" ht="15" customHeight="1">
      <c r="A139" s="17"/>
      <c r="B139" s="35"/>
      <c r="C139" s="42"/>
      <c r="D139" s="177"/>
      <c r="E139" s="30" t="s">
        <v>332</v>
      </c>
      <c r="F139" s="31">
        <v>120</v>
      </c>
    </row>
    <row r="140" spans="1:6" s="11" customFormat="1" ht="15" customHeight="1">
      <c r="A140" s="17"/>
      <c r="B140" s="35"/>
      <c r="C140" s="42"/>
      <c r="D140" s="177" t="s">
        <v>333</v>
      </c>
      <c r="E140" s="24" t="s">
        <v>334</v>
      </c>
      <c r="F140" s="25">
        <v>20580</v>
      </c>
    </row>
    <row r="141" spans="1:6" s="11" customFormat="1" ht="15" customHeight="1">
      <c r="A141" s="17"/>
      <c r="B141" s="35"/>
      <c r="C141" s="42"/>
      <c r="D141" s="177"/>
      <c r="E141" s="24" t="s">
        <v>335</v>
      </c>
      <c r="F141" s="25">
        <v>1274</v>
      </c>
    </row>
    <row r="142" spans="1:6" s="11" customFormat="1" ht="15" customHeight="1">
      <c r="A142" s="17"/>
      <c r="B142" s="35"/>
      <c r="C142" s="42"/>
      <c r="D142" s="177"/>
      <c r="E142" s="30" t="s">
        <v>336</v>
      </c>
      <c r="F142" s="31">
        <v>1156</v>
      </c>
    </row>
    <row r="143" spans="1:6" s="11" customFormat="1" ht="15" customHeight="1">
      <c r="A143" s="17"/>
      <c r="B143" s="35"/>
      <c r="C143" s="42"/>
      <c r="D143" s="177"/>
      <c r="E143" s="30" t="s">
        <v>337</v>
      </c>
      <c r="F143" s="31">
        <v>118</v>
      </c>
    </row>
    <row r="144" spans="1:6" s="11" customFormat="1" ht="15" customHeight="1">
      <c r="A144" s="17"/>
      <c r="B144" s="35"/>
      <c r="C144" s="42"/>
      <c r="D144" s="177"/>
      <c r="E144" s="24" t="s">
        <v>338</v>
      </c>
      <c r="F144" s="25">
        <v>583</v>
      </c>
    </row>
    <row r="145" spans="1:6" s="11" customFormat="1" ht="15" customHeight="1">
      <c r="A145" s="17"/>
      <c r="B145" s="35"/>
      <c r="C145" s="42"/>
      <c r="D145" s="177"/>
      <c r="E145" s="30" t="s">
        <v>208</v>
      </c>
      <c r="F145" s="31">
        <v>371</v>
      </c>
    </row>
    <row r="146" spans="1:6" s="11" customFormat="1" ht="15" customHeight="1">
      <c r="A146" s="17"/>
      <c r="B146" s="35"/>
      <c r="C146" s="42"/>
      <c r="D146" s="177"/>
      <c r="E146" s="30" t="s">
        <v>339</v>
      </c>
      <c r="F146" s="31">
        <v>212</v>
      </c>
    </row>
    <row r="147" spans="1:6" s="11" customFormat="1" ht="15" customHeight="1">
      <c r="A147" s="17"/>
      <c r="B147" s="35"/>
      <c r="C147" s="42"/>
      <c r="D147" s="177"/>
      <c r="E147" s="24" t="s">
        <v>340</v>
      </c>
      <c r="F147" s="25">
        <v>12908</v>
      </c>
    </row>
    <row r="148" spans="1:6" s="11" customFormat="1" ht="15" customHeight="1">
      <c r="A148" s="17"/>
      <c r="B148" s="35"/>
      <c r="C148" s="42"/>
      <c r="D148" s="177"/>
      <c r="E148" s="30" t="s">
        <v>341</v>
      </c>
      <c r="F148" s="31">
        <v>745</v>
      </c>
    </row>
    <row r="149" spans="1:6" s="11" customFormat="1" ht="15" customHeight="1">
      <c r="A149" s="17"/>
      <c r="B149" s="35"/>
      <c r="C149" s="42"/>
      <c r="D149" s="177"/>
      <c r="E149" s="30" t="s">
        <v>342</v>
      </c>
      <c r="F149" s="31">
        <v>343</v>
      </c>
    </row>
    <row r="150" spans="1:6" s="11" customFormat="1" ht="15" customHeight="1">
      <c r="A150" s="17"/>
      <c r="B150" s="35"/>
      <c r="C150" s="42"/>
      <c r="D150" s="177"/>
      <c r="E150" s="30" t="s">
        <v>343</v>
      </c>
      <c r="F150" s="31">
        <v>10948</v>
      </c>
    </row>
    <row r="151" spans="1:6" s="11" customFormat="1" ht="15" customHeight="1">
      <c r="A151" s="17"/>
      <c r="B151" s="35"/>
      <c r="C151" s="42"/>
      <c r="D151" s="177"/>
      <c r="E151" s="30" t="s">
        <v>344</v>
      </c>
      <c r="F151" s="31">
        <v>462</v>
      </c>
    </row>
    <row r="152" spans="1:6" s="11" customFormat="1" ht="15" customHeight="1">
      <c r="A152" s="17"/>
      <c r="B152" s="35"/>
      <c r="C152" s="42"/>
      <c r="D152" s="177"/>
      <c r="E152" s="30" t="s">
        <v>345</v>
      </c>
      <c r="F152" s="31">
        <v>332</v>
      </c>
    </row>
    <row r="153" spans="1:6" s="11" customFormat="1" ht="15" customHeight="1">
      <c r="A153" s="17"/>
      <c r="B153" s="35"/>
      <c r="C153" s="42"/>
      <c r="D153" s="177"/>
      <c r="E153" s="30" t="s">
        <v>346</v>
      </c>
      <c r="F153" s="31">
        <v>78</v>
      </c>
    </row>
    <row r="154" spans="1:6" s="11" customFormat="1" ht="15" customHeight="1">
      <c r="A154" s="17"/>
      <c r="B154" s="35"/>
      <c r="C154" s="42"/>
      <c r="D154" s="177"/>
      <c r="E154" s="24" t="s">
        <v>347</v>
      </c>
      <c r="F154" s="25">
        <v>683</v>
      </c>
    </row>
    <row r="155" spans="1:6" s="11" customFormat="1" ht="15" customHeight="1">
      <c r="A155" s="17"/>
      <c r="B155" s="35"/>
      <c r="C155" s="42"/>
      <c r="D155" s="177"/>
      <c r="E155" s="30" t="s">
        <v>348</v>
      </c>
      <c r="F155" s="31">
        <v>683</v>
      </c>
    </row>
    <row r="156" spans="1:6" s="11" customFormat="1" ht="15" customHeight="1">
      <c r="A156" s="17"/>
      <c r="B156" s="35"/>
      <c r="C156" s="42"/>
      <c r="D156" s="177"/>
      <c r="E156" s="24" t="s">
        <v>349</v>
      </c>
      <c r="F156" s="25">
        <v>1181</v>
      </c>
    </row>
    <row r="157" spans="1:6" s="11" customFormat="1" ht="15" customHeight="1">
      <c r="A157" s="17"/>
      <c r="B157" s="35"/>
      <c r="C157" s="42"/>
      <c r="D157" s="177"/>
      <c r="E157" s="30" t="s">
        <v>350</v>
      </c>
      <c r="F157" s="31">
        <v>883</v>
      </c>
    </row>
    <row r="158" spans="1:6" s="11" customFormat="1" ht="15" customHeight="1">
      <c r="A158" s="17"/>
      <c r="B158" s="35"/>
      <c r="C158" s="42"/>
      <c r="D158" s="177"/>
      <c r="E158" s="30" t="s">
        <v>351</v>
      </c>
      <c r="F158" s="31">
        <v>83</v>
      </c>
    </row>
    <row r="159" spans="1:6" s="11" customFormat="1" ht="15" customHeight="1">
      <c r="A159" s="17"/>
      <c r="B159" s="35"/>
      <c r="C159" s="42"/>
      <c r="D159" s="177"/>
      <c r="E159" s="30" t="s">
        <v>352</v>
      </c>
      <c r="F159" s="31">
        <v>215</v>
      </c>
    </row>
    <row r="160" spans="1:6" s="11" customFormat="1" ht="15" customHeight="1">
      <c r="A160" s="17"/>
      <c r="B160" s="35"/>
      <c r="C160" s="42"/>
      <c r="D160" s="177"/>
      <c r="E160" s="24" t="s">
        <v>353</v>
      </c>
      <c r="F160" s="25">
        <v>14</v>
      </c>
    </row>
    <row r="161" spans="1:6" s="11" customFormat="1" ht="15" customHeight="1">
      <c r="A161" s="17"/>
      <c r="B161" s="35"/>
      <c r="C161" s="42"/>
      <c r="D161" s="177"/>
      <c r="E161" s="30" t="s">
        <v>354</v>
      </c>
      <c r="F161" s="31">
        <v>11</v>
      </c>
    </row>
    <row r="162" spans="1:6" s="11" customFormat="1" ht="15" customHeight="1">
      <c r="A162" s="17"/>
      <c r="B162" s="35"/>
      <c r="C162" s="42"/>
      <c r="D162" s="177"/>
      <c r="E162" s="30" t="s">
        <v>355</v>
      </c>
      <c r="F162" s="31">
        <v>3</v>
      </c>
    </row>
    <row r="163" spans="1:6" s="11" customFormat="1" ht="15" customHeight="1">
      <c r="A163" s="17"/>
      <c r="B163" s="35"/>
      <c r="C163" s="42"/>
      <c r="D163" s="177"/>
      <c r="E163" s="24" t="s">
        <v>356</v>
      </c>
      <c r="F163" s="25">
        <v>657</v>
      </c>
    </row>
    <row r="164" spans="1:6" s="11" customFormat="1" ht="15" customHeight="1">
      <c r="A164" s="17"/>
      <c r="B164" s="35"/>
      <c r="C164" s="42"/>
      <c r="D164" s="177"/>
      <c r="E164" s="30" t="s">
        <v>357</v>
      </c>
      <c r="F164" s="31">
        <v>137</v>
      </c>
    </row>
    <row r="165" spans="1:6" s="11" customFormat="1" ht="15" customHeight="1">
      <c r="A165" s="17"/>
      <c r="B165" s="35"/>
      <c r="C165" s="42"/>
      <c r="D165" s="177"/>
      <c r="E165" s="30" t="s">
        <v>358</v>
      </c>
      <c r="F165" s="31">
        <v>520</v>
      </c>
    </row>
    <row r="166" spans="1:6" s="11" customFormat="1" ht="15" customHeight="1">
      <c r="A166" s="17"/>
      <c r="B166" s="35"/>
      <c r="C166" s="42"/>
      <c r="D166" s="177"/>
      <c r="E166" s="24" t="s">
        <v>359</v>
      </c>
      <c r="F166" s="25">
        <v>237</v>
      </c>
    </row>
    <row r="167" spans="1:6" s="11" customFormat="1" ht="15" customHeight="1">
      <c r="A167" s="17"/>
      <c r="B167" s="35"/>
      <c r="C167" s="42"/>
      <c r="D167" s="177"/>
      <c r="E167" s="30" t="s">
        <v>208</v>
      </c>
      <c r="F167" s="31">
        <v>151</v>
      </c>
    </row>
    <row r="168" spans="1:6" s="11" customFormat="1" ht="15" customHeight="1">
      <c r="A168" s="17"/>
      <c r="B168" s="35"/>
      <c r="C168" s="42"/>
      <c r="D168" s="177"/>
      <c r="E168" s="30" t="s">
        <v>360</v>
      </c>
      <c r="F168" s="31">
        <v>17</v>
      </c>
    </row>
    <row r="169" spans="1:6" s="11" customFormat="1" ht="15" customHeight="1">
      <c r="A169" s="17"/>
      <c r="B169" s="35"/>
      <c r="C169" s="42"/>
      <c r="D169" s="177"/>
      <c r="E169" s="30" t="s">
        <v>361</v>
      </c>
      <c r="F169" s="31">
        <v>3</v>
      </c>
    </row>
    <row r="170" spans="1:6" s="11" customFormat="1" ht="15" customHeight="1">
      <c r="A170" s="17"/>
      <c r="B170" s="35"/>
      <c r="C170" s="42"/>
      <c r="D170" s="177"/>
      <c r="E170" s="30" t="s">
        <v>362</v>
      </c>
      <c r="F170" s="31">
        <v>24</v>
      </c>
    </row>
    <row r="171" spans="1:6" s="11" customFormat="1" ht="15" customHeight="1">
      <c r="A171" s="17"/>
      <c r="B171" s="35"/>
      <c r="C171" s="42"/>
      <c r="D171" s="177"/>
      <c r="E171" s="30" t="s">
        <v>363</v>
      </c>
      <c r="F171" s="31">
        <v>42</v>
      </c>
    </row>
    <row r="172" spans="1:6" s="11" customFormat="1" ht="15" customHeight="1">
      <c r="A172" s="17"/>
      <c r="B172" s="35"/>
      <c r="C172" s="42"/>
      <c r="D172" s="177"/>
      <c r="E172" s="24" t="s">
        <v>364</v>
      </c>
      <c r="F172" s="25">
        <v>107</v>
      </c>
    </row>
    <row r="173" spans="1:6" s="11" customFormat="1" ht="15" customHeight="1">
      <c r="A173" s="17"/>
      <c r="B173" s="35"/>
      <c r="C173" s="42"/>
      <c r="D173" s="177"/>
      <c r="E173" s="30" t="s">
        <v>208</v>
      </c>
      <c r="F173" s="31">
        <v>107</v>
      </c>
    </row>
    <row r="174" spans="1:6" s="11" customFormat="1" ht="15" customHeight="1">
      <c r="A174" s="17"/>
      <c r="B174" s="35"/>
      <c r="C174" s="42"/>
      <c r="D174" s="177"/>
      <c r="E174" s="24" t="s">
        <v>365</v>
      </c>
      <c r="F174" s="25">
        <v>604</v>
      </c>
    </row>
    <row r="175" spans="1:6" s="11" customFormat="1" ht="15" customHeight="1">
      <c r="A175" s="17"/>
      <c r="B175" s="35"/>
      <c r="C175" s="42"/>
      <c r="D175" s="177"/>
      <c r="E175" s="30" t="s">
        <v>366</v>
      </c>
      <c r="F175" s="31">
        <v>604</v>
      </c>
    </row>
    <row r="176" spans="1:6" s="11" customFormat="1" ht="15" customHeight="1">
      <c r="A176" s="17"/>
      <c r="B176" s="35"/>
      <c r="C176" s="42"/>
      <c r="D176" s="177"/>
      <c r="E176" s="24" t="s">
        <v>367</v>
      </c>
      <c r="F176" s="25">
        <v>373</v>
      </c>
    </row>
    <row r="177" spans="1:6" s="11" customFormat="1" ht="15" customHeight="1">
      <c r="A177" s="17"/>
      <c r="B177" s="35"/>
      <c r="C177" s="42"/>
      <c r="D177" s="177"/>
      <c r="E177" s="30" t="s">
        <v>208</v>
      </c>
      <c r="F177" s="31">
        <v>13</v>
      </c>
    </row>
    <row r="178" spans="1:6" s="11" customFormat="1" ht="15" customHeight="1">
      <c r="A178" s="17"/>
      <c r="B178" s="35"/>
      <c r="C178" s="42"/>
      <c r="D178" s="177"/>
      <c r="E178" s="30" t="s">
        <v>368</v>
      </c>
      <c r="F178" s="31">
        <v>360</v>
      </c>
    </row>
    <row r="179" spans="1:6" s="11" customFormat="1" ht="15" customHeight="1">
      <c r="A179" s="17"/>
      <c r="B179" s="35"/>
      <c r="C179" s="42"/>
      <c r="D179" s="177"/>
      <c r="E179" s="24" t="s">
        <v>369</v>
      </c>
      <c r="F179" s="25">
        <v>1959</v>
      </c>
    </row>
    <row r="180" spans="1:6" s="11" customFormat="1" ht="15" customHeight="1">
      <c r="A180" s="17"/>
      <c r="B180" s="35"/>
      <c r="C180" s="42"/>
      <c r="D180" s="177"/>
      <c r="E180" s="30" t="s">
        <v>370</v>
      </c>
      <c r="F180" s="31">
        <v>1959</v>
      </c>
    </row>
    <row r="181" spans="1:6" s="11" customFormat="1" ht="15" customHeight="1">
      <c r="A181" s="17"/>
      <c r="B181" s="35"/>
      <c r="C181" s="42"/>
      <c r="D181" s="177" t="s">
        <v>371</v>
      </c>
      <c r="E181" s="24" t="s">
        <v>372</v>
      </c>
      <c r="F181" s="25">
        <v>18598</v>
      </c>
    </row>
    <row r="182" spans="1:6" s="11" customFormat="1" ht="15" customHeight="1">
      <c r="A182" s="17"/>
      <c r="B182" s="35"/>
      <c r="C182" s="42"/>
      <c r="D182" s="177"/>
      <c r="E182" s="24" t="s">
        <v>373</v>
      </c>
      <c r="F182" s="25">
        <v>2560</v>
      </c>
    </row>
    <row r="183" spans="1:6" s="11" customFormat="1" ht="15" customHeight="1">
      <c r="A183" s="17"/>
      <c r="B183" s="35"/>
      <c r="C183" s="42"/>
      <c r="D183" s="177"/>
      <c r="E183" s="30" t="s">
        <v>208</v>
      </c>
      <c r="F183" s="31">
        <v>662</v>
      </c>
    </row>
    <row r="184" spans="1:6" s="11" customFormat="1" ht="15" customHeight="1">
      <c r="A184" s="17"/>
      <c r="B184" s="35"/>
      <c r="C184" s="42"/>
      <c r="D184" s="177"/>
      <c r="E184" s="30" t="s">
        <v>374</v>
      </c>
      <c r="F184" s="31">
        <v>1898</v>
      </c>
    </row>
    <row r="185" spans="1:6" s="11" customFormat="1" ht="15" customHeight="1">
      <c r="A185" s="17"/>
      <c r="B185" s="35"/>
      <c r="C185" s="42"/>
      <c r="D185" s="177"/>
      <c r="E185" s="24" t="s">
        <v>375</v>
      </c>
      <c r="F185" s="25">
        <v>2967</v>
      </c>
    </row>
    <row r="186" spans="1:6" s="11" customFormat="1" ht="15" customHeight="1">
      <c r="A186" s="17"/>
      <c r="B186" s="35"/>
      <c r="C186" s="42"/>
      <c r="D186" s="177"/>
      <c r="E186" s="30" t="s">
        <v>376</v>
      </c>
      <c r="F186" s="31">
        <v>2900</v>
      </c>
    </row>
    <row r="187" spans="1:6" s="11" customFormat="1" ht="15" customHeight="1">
      <c r="A187" s="17"/>
      <c r="B187" s="35"/>
      <c r="C187" s="42"/>
      <c r="D187" s="177"/>
      <c r="E187" s="30" t="s">
        <v>377</v>
      </c>
      <c r="F187" s="31">
        <v>67</v>
      </c>
    </row>
    <row r="188" spans="1:6" s="11" customFormat="1" ht="15" customHeight="1">
      <c r="A188" s="17"/>
      <c r="B188" s="35"/>
      <c r="C188" s="42"/>
      <c r="D188" s="177"/>
      <c r="E188" s="24" t="s">
        <v>378</v>
      </c>
      <c r="F188" s="25">
        <v>4335</v>
      </c>
    </row>
    <row r="189" spans="1:6" s="11" customFormat="1" ht="15" customHeight="1">
      <c r="A189" s="17"/>
      <c r="B189" s="35"/>
      <c r="C189" s="42"/>
      <c r="D189" s="177"/>
      <c r="E189" s="30" t="s">
        <v>379</v>
      </c>
      <c r="F189" s="31">
        <v>4158</v>
      </c>
    </row>
    <row r="190" spans="1:6" s="11" customFormat="1" ht="15" customHeight="1">
      <c r="A190" s="17"/>
      <c r="B190" s="35"/>
      <c r="C190" s="42"/>
      <c r="D190" s="177"/>
      <c r="E190" s="30" t="s">
        <v>380</v>
      </c>
      <c r="F190" s="31">
        <v>177</v>
      </c>
    </row>
    <row r="191" spans="1:6" s="11" customFormat="1" ht="15" customHeight="1">
      <c r="A191" s="17"/>
      <c r="B191" s="35"/>
      <c r="C191" s="42"/>
      <c r="D191" s="177"/>
      <c r="E191" s="24" t="s">
        <v>381</v>
      </c>
      <c r="F191" s="25">
        <v>2047</v>
      </c>
    </row>
    <row r="192" spans="1:6" s="11" customFormat="1" ht="15" customHeight="1">
      <c r="A192" s="17"/>
      <c r="B192" s="35"/>
      <c r="C192" s="42"/>
      <c r="D192" s="177"/>
      <c r="E192" s="30" t="s">
        <v>382</v>
      </c>
      <c r="F192" s="31">
        <v>778</v>
      </c>
    </row>
    <row r="193" spans="1:6" s="11" customFormat="1" ht="15" customHeight="1">
      <c r="A193" s="17"/>
      <c r="B193" s="35"/>
      <c r="C193" s="42"/>
      <c r="D193" s="177"/>
      <c r="E193" s="30" t="s">
        <v>383</v>
      </c>
      <c r="F193" s="31">
        <v>55</v>
      </c>
    </row>
    <row r="194" spans="1:6" s="11" customFormat="1" ht="15" customHeight="1">
      <c r="A194" s="17"/>
      <c r="B194" s="35"/>
      <c r="C194" s="42"/>
      <c r="D194" s="177"/>
      <c r="E194" s="30" t="s">
        <v>384</v>
      </c>
      <c r="F194" s="31">
        <v>368</v>
      </c>
    </row>
    <row r="195" spans="1:6" s="11" customFormat="1" ht="15" customHeight="1">
      <c r="A195" s="17"/>
      <c r="B195" s="35"/>
      <c r="C195" s="42"/>
      <c r="D195" s="177"/>
      <c r="E195" s="30" t="s">
        <v>385</v>
      </c>
      <c r="F195" s="31">
        <v>702</v>
      </c>
    </row>
    <row r="196" spans="1:6" s="11" customFormat="1" ht="15" customHeight="1">
      <c r="A196" s="17"/>
      <c r="B196" s="35"/>
      <c r="C196" s="42"/>
      <c r="D196" s="177"/>
      <c r="E196" s="30" t="s">
        <v>386</v>
      </c>
      <c r="F196" s="31">
        <v>144</v>
      </c>
    </row>
    <row r="197" spans="1:6" s="11" customFormat="1" ht="15" customHeight="1">
      <c r="A197" s="17"/>
      <c r="B197" s="35"/>
      <c r="C197" s="42"/>
      <c r="D197" s="177"/>
      <c r="E197" s="24" t="s">
        <v>387</v>
      </c>
      <c r="F197" s="25">
        <v>33</v>
      </c>
    </row>
    <row r="198" spans="1:6" s="11" customFormat="1" ht="15" customHeight="1">
      <c r="A198" s="17"/>
      <c r="B198" s="35"/>
      <c r="C198" s="42"/>
      <c r="D198" s="177"/>
      <c r="E198" s="30" t="s">
        <v>388</v>
      </c>
      <c r="F198" s="31">
        <v>33</v>
      </c>
    </row>
    <row r="199" spans="1:6" s="11" customFormat="1" ht="15" customHeight="1">
      <c r="A199" s="17"/>
      <c r="B199" s="35"/>
      <c r="C199" s="42"/>
      <c r="D199" s="177"/>
      <c r="E199" s="24" t="s">
        <v>389</v>
      </c>
      <c r="F199" s="25">
        <v>1959</v>
      </c>
    </row>
    <row r="200" spans="1:6" s="11" customFormat="1" ht="15" customHeight="1">
      <c r="A200" s="17"/>
      <c r="B200" s="35"/>
      <c r="C200" s="42"/>
      <c r="D200" s="177"/>
      <c r="E200" s="30" t="s">
        <v>390</v>
      </c>
      <c r="F200" s="31">
        <v>1127</v>
      </c>
    </row>
    <row r="201" spans="1:6" s="11" customFormat="1" ht="15" customHeight="1">
      <c r="A201" s="17"/>
      <c r="B201" s="35"/>
      <c r="C201" s="42"/>
      <c r="D201" s="177"/>
      <c r="E201" s="30" t="s">
        <v>391</v>
      </c>
      <c r="F201" s="31">
        <v>461</v>
      </c>
    </row>
    <row r="202" spans="1:6" s="11" customFormat="1" ht="15" customHeight="1">
      <c r="A202" s="17"/>
      <c r="B202" s="35"/>
      <c r="C202" s="42"/>
      <c r="D202" s="177"/>
      <c r="E202" s="30" t="s">
        <v>392</v>
      </c>
      <c r="F202" s="31">
        <v>371</v>
      </c>
    </row>
    <row r="203" spans="1:6" s="11" customFormat="1" ht="15" customHeight="1">
      <c r="A203" s="17"/>
      <c r="B203" s="35"/>
      <c r="C203" s="42"/>
      <c r="D203" s="177"/>
      <c r="E203" s="24" t="s">
        <v>393</v>
      </c>
      <c r="F203" s="25">
        <v>2960</v>
      </c>
    </row>
    <row r="204" spans="1:6" s="11" customFormat="1" ht="15" customHeight="1">
      <c r="A204" s="17"/>
      <c r="B204" s="35"/>
      <c r="C204" s="42"/>
      <c r="D204" s="177"/>
      <c r="E204" s="30" t="s">
        <v>394</v>
      </c>
      <c r="F204" s="31">
        <v>2960</v>
      </c>
    </row>
    <row r="205" spans="1:6" s="11" customFormat="1" ht="15" customHeight="1">
      <c r="A205" s="17"/>
      <c r="B205" s="35"/>
      <c r="C205" s="42"/>
      <c r="D205" s="177"/>
      <c r="E205" s="24" t="s">
        <v>395</v>
      </c>
      <c r="F205" s="25">
        <v>390</v>
      </c>
    </row>
    <row r="206" spans="1:6" s="11" customFormat="1" ht="15" customHeight="1">
      <c r="A206" s="17"/>
      <c r="B206" s="35"/>
      <c r="C206" s="42"/>
      <c r="D206" s="177"/>
      <c r="E206" s="30" t="s">
        <v>396</v>
      </c>
      <c r="F206" s="31">
        <v>390</v>
      </c>
    </row>
    <row r="207" spans="1:6" s="11" customFormat="1" ht="15" customHeight="1">
      <c r="A207" s="17"/>
      <c r="B207" s="35"/>
      <c r="C207" s="42"/>
      <c r="D207" s="177"/>
      <c r="E207" s="24" t="s">
        <v>397</v>
      </c>
      <c r="F207" s="25">
        <v>1128</v>
      </c>
    </row>
    <row r="208" spans="1:6" s="11" customFormat="1" ht="15" customHeight="1">
      <c r="A208" s="17"/>
      <c r="B208" s="35"/>
      <c r="C208" s="42"/>
      <c r="D208" s="177"/>
      <c r="E208" s="30" t="s">
        <v>208</v>
      </c>
      <c r="F208" s="31">
        <v>1120</v>
      </c>
    </row>
    <row r="209" spans="1:6" s="11" customFormat="1" ht="15" customHeight="1">
      <c r="A209" s="17"/>
      <c r="B209" s="35"/>
      <c r="C209" s="42"/>
      <c r="D209" s="177"/>
      <c r="E209" s="30" t="s">
        <v>398</v>
      </c>
      <c r="F209" s="31">
        <v>8</v>
      </c>
    </row>
    <row r="210" spans="1:6" s="11" customFormat="1" ht="15" customHeight="1">
      <c r="A210" s="17"/>
      <c r="B210" s="35"/>
      <c r="C210" s="42"/>
      <c r="D210" s="177"/>
      <c r="E210" s="24" t="s">
        <v>399</v>
      </c>
      <c r="F210" s="25">
        <v>219</v>
      </c>
    </row>
    <row r="211" spans="1:6" s="11" customFormat="1" ht="15" customHeight="1">
      <c r="A211" s="17"/>
      <c r="B211" s="35"/>
      <c r="C211" s="42"/>
      <c r="D211" s="177"/>
      <c r="E211" s="30" t="s">
        <v>400</v>
      </c>
      <c r="F211" s="31">
        <v>219</v>
      </c>
    </row>
    <row r="212" spans="1:6" s="11" customFormat="1" ht="15" customHeight="1">
      <c r="A212" s="17"/>
      <c r="B212" s="35"/>
      <c r="C212" s="42"/>
      <c r="D212" s="177" t="s">
        <v>401</v>
      </c>
      <c r="E212" s="24" t="s">
        <v>402</v>
      </c>
      <c r="F212" s="25">
        <v>766</v>
      </c>
    </row>
    <row r="213" spans="1:6" s="11" customFormat="1" ht="15" customHeight="1">
      <c r="A213" s="17"/>
      <c r="B213" s="35"/>
      <c r="C213" s="42"/>
      <c r="D213" s="177"/>
      <c r="E213" s="24" t="s">
        <v>403</v>
      </c>
      <c r="F213" s="25">
        <v>280</v>
      </c>
    </row>
    <row r="214" spans="1:6" s="11" customFormat="1" ht="15" customHeight="1">
      <c r="A214" s="17"/>
      <c r="B214" s="35"/>
      <c r="C214" s="42"/>
      <c r="D214" s="177"/>
      <c r="E214" s="30" t="s">
        <v>208</v>
      </c>
      <c r="F214" s="31">
        <v>277</v>
      </c>
    </row>
    <row r="215" spans="1:6" s="11" customFormat="1" ht="15" customHeight="1">
      <c r="A215" s="17"/>
      <c r="B215" s="35"/>
      <c r="C215" s="42"/>
      <c r="D215" s="177"/>
      <c r="E215" s="30" t="s">
        <v>404</v>
      </c>
      <c r="F215" s="31">
        <v>3</v>
      </c>
    </row>
    <row r="216" spans="1:6" s="11" customFormat="1" ht="15" customHeight="1">
      <c r="A216" s="17"/>
      <c r="B216" s="35"/>
      <c r="C216" s="42"/>
      <c r="D216" s="177"/>
      <c r="E216" s="24" t="s">
        <v>405</v>
      </c>
      <c r="F216" s="25">
        <v>104</v>
      </c>
    </row>
    <row r="217" spans="1:6" s="11" customFormat="1" ht="15" customHeight="1">
      <c r="A217" s="17"/>
      <c r="B217" s="35"/>
      <c r="C217" s="42"/>
      <c r="D217" s="177"/>
      <c r="E217" s="30" t="s">
        <v>406</v>
      </c>
      <c r="F217" s="31">
        <v>104</v>
      </c>
    </row>
    <row r="218" spans="1:6" s="11" customFormat="1" ht="15" customHeight="1">
      <c r="A218" s="17"/>
      <c r="B218" s="35"/>
      <c r="C218" s="42"/>
      <c r="D218" s="177"/>
      <c r="E218" s="24" t="s">
        <v>407</v>
      </c>
      <c r="F218" s="25">
        <v>382</v>
      </c>
    </row>
    <row r="219" spans="1:6" s="11" customFormat="1" ht="15" customHeight="1">
      <c r="A219" s="17"/>
      <c r="B219" s="35"/>
      <c r="C219" s="42"/>
      <c r="D219" s="177"/>
      <c r="E219" s="30" t="s">
        <v>408</v>
      </c>
      <c r="F219" s="31">
        <v>382</v>
      </c>
    </row>
    <row r="220" spans="1:6" s="11" customFormat="1" ht="15" customHeight="1">
      <c r="A220" s="17"/>
      <c r="B220" s="35"/>
      <c r="C220" s="42"/>
      <c r="D220" s="177" t="s">
        <v>409</v>
      </c>
      <c r="E220" s="24" t="s">
        <v>410</v>
      </c>
      <c r="F220" s="25">
        <v>15037</v>
      </c>
    </row>
    <row r="221" spans="1:6" s="11" customFormat="1" ht="15" customHeight="1">
      <c r="A221" s="17"/>
      <c r="B221" s="35"/>
      <c r="C221" s="42"/>
      <c r="D221" s="177"/>
      <c r="E221" s="24" t="s">
        <v>411</v>
      </c>
      <c r="F221" s="25">
        <v>2945</v>
      </c>
    </row>
    <row r="222" spans="1:6" s="11" customFormat="1" ht="15" customHeight="1">
      <c r="A222" s="17"/>
      <c r="B222" s="35"/>
      <c r="C222" s="42"/>
      <c r="D222" s="177"/>
      <c r="E222" s="30" t="s">
        <v>208</v>
      </c>
      <c r="F222" s="31">
        <v>253</v>
      </c>
    </row>
    <row r="223" spans="1:6" s="11" customFormat="1" ht="15" customHeight="1">
      <c r="A223" s="17"/>
      <c r="B223" s="35"/>
      <c r="C223" s="42"/>
      <c r="D223" s="177"/>
      <c r="E223" s="30" t="s">
        <v>412</v>
      </c>
      <c r="F223" s="31">
        <v>474</v>
      </c>
    </row>
    <row r="224" spans="1:6" s="11" customFormat="1" ht="15" customHeight="1">
      <c r="A224" s="17"/>
      <c r="B224" s="35"/>
      <c r="C224" s="42"/>
      <c r="D224" s="177"/>
      <c r="E224" s="30" t="s">
        <v>413</v>
      </c>
      <c r="F224" s="31">
        <v>548</v>
      </c>
    </row>
    <row r="225" spans="1:6" s="11" customFormat="1" ht="15" customHeight="1">
      <c r="A225" s="17"/>
      <c r="B225" s="35"/>
      <c r="C225" s="42"/>
      <c r="D225" s="177"/>
      <c r="E225" s="30" t="s">
        <v>414</v>
      </c>
      <c r="F225" s="31">
        <v>1670</v>
      </c>
    </row>
    <row r="226" spans="1:6" s="11" customFormat="1" ht="15" customHeight="1">
      <c r="A226" s="17"/>
      <c r="B226" s="35"/>
      <c r="C226" s="42"/>
      <c r="D226" s="177"/>
      <c r="E226" s="24" t="s">
        <v>415</v>
      </c>
      <c r="F226" s="25">
        <v>17</v>
      </c>
    </row>
    <row r="227" spans="1:6" s="11" customFormat="1" ht="15" customHeight="1">
      <c r="A227" s="17"/>
      <c r="B227" s="35"/>
      <c r="C227" s="42"/>
      <c r="D227" s="177"/>
      <c r="E227" s="30" t="s">
        <v>416</v>
      </c>
      <c r="F227" s="31">
        <v>17</v>
      </c>
    </row>
    <row r="228" spans="1:6" s="11" customFormat="1" ht="15" customHeight="1">
      <c r="A228" s="17"/>
      <c r="B228" s="35"/>
      <c r="C228" s="42"/>
      <c r="D228" s="177"/>
      <c r="E228" s="24" t="s">
        <v>417</v>
      </c>
      <c r="F228" s="25">
        <v>10314</v>
      </c>
    </row>
    <row r="229" spans="1:6" s="11" customFormat="1" ht="15" customHeight="1">
      <c r="A229" s="17"/>
      <c r="B229" s="35"/>
      <c r="C229" s="42"/>
      <c r="D229" s="177"/>
      <c r="E229" s="30" t="s">
        <v>418</v>
      </c>
      <c r="F229" s="31">
        <v>10314</v>
      </c>
    </row>
    <row r="230" spans="1:6" s="11" customFormat="1" ht="15" customHeight="1">
      <c r="A230" s="17"/>
      <c r="B230" s="35"/>
      <c r="C230" s="42"/>
      <c r="D230" s="177"/>
      <c r="E230" s="24" t="s">
        <v>419</v>
      </c>
      <c r="F230" s="25">
        <v>1107</v>
      </c>
    </row>
    <row r="231" spans="1:6" s="11" customFormat="1" ht="15" customHeight="1">
      <c r="A231" s="17"/>
      <c r="B231" s="35"/>
      <c r="C231" s="42"/>
      <c r="D231" s="177"/>
      <c r="E231" s="30" t="s">
        <v>420</v>
      </c>
      <c r="F231" s="31">
        <v>1107</v>
      </c>
    </row>
    <row r="232" spans="1:6" s="11" customFormat="1" ht="15" customHeight="1">
      <c r="A232" s="17"/>
      <c r="B232" s="35"/>
      <c r="C232" s="42"/>
      <c r="D232" s="177"/>
      <c r="E232" s="24" t="s">
        <v>421</v>
      </c>
      <c r="F232" s="25">
        <v>654</v>
      </c>
    </row>
    <row r="233" spans="1:6" s="11" customFormat="1" ht="15" customHeight="1">
      <c r="A233" s="17"/>
      <c r="B233" s="35"/>
      <c r="C233" s="42"/>
      <c r="D233" s="177"/>
      <c r="E233" s="30" t="s">
        <v>422</v>
      </c>
      <c r="F233" s="31">
        <v>654</v>
      </c>
    </row>
    <row r="234" spans="1:6" s="11" customFormat="1" ht="15" customHeight="1">
      <c r="A234" s="17"/>
      <c r="B234" s="35"/>
      <c r="C234" s="42"/>
      <c r="D234" s="177" t="s">
        <v>423</v>
      </c>
      <c r="E234" s="24" t="s">
        <v>424</v>
      </c>
      <c r="F234" s="25">
        <v>56084</v>
      </c>
    </row>
    <row r="235" spans="1:6" s="11" customFormat="1" ht="15" customHeight="1">
      <c r="A235" s="17"/>
      <c r="B235" s="35"/>
      <c r="C235" s="42"/>
      <c r="D235" s="177"/>
      <c r="E235" s="24" t="s">
        <v>425</v>
      </c>
      <c r="F235" s="25">
        <v>13229</v>
      </c>
    </row>
    <row r="236" spans="1:6" s="11" customFormat="1" ht="15" customHeight="1">
      <c r="A236" s="17"/>
      <c r="B236" s="45"/>
      <c r="C236" s="23"/>
      <c r="D236" s="177"/>
      <c r="E236" s="30" t="s">
        <v>208</v>
      </c>
      <c r="F236" s="31">
        <v>799</v>
      </c>
    </row>
    <row r="237" spans="1:6" s="11" customFormat="1" ht="15" customHeight="1">
      <c r="A237" s="17"/>
      <c r="B237" s="35"/>
      <c r="C237" s="42"/>
      <c r="D237" s="177"/>
      <c r="E237" s="30" t="s">
        <v>256</v>
      </c>
      <c r="F237" s="31">
        <v>4417</v>
      </c>
    </row>
    <row r="238" spans="1:6" s="11" customFormat="1" ht="15" customHeight="1">
      <c r="A238" s="46"/>
      <c r="B238" s="37"/>
      <c r="C238" s="47"/>
      <c r="D238" s="177"/>
      <c r="E238" s="30" t="s">
        <v>426</v>
      </c>
      <c r="F238" s="31">
        <v>1040</v>
      </c>
    </row>
    <row r="239" spans="1:6" s="11" customFormat="1" ht="15" customHeight="1">
      <c r="A239" s="17"/>
      <c r="B239" s="38"/>
      <c r="C239" s="48"/>
      <c r="D239" s="177"/>
      <c r="E239" s="30" t="s">
        <v>427</v>
      </c>
      <c r="F239" s="31">
        <v>489</v>
      </c>
    </row>
    <row r="240" spans="1:6" s="11" customFormat="1" ht="15" customHeight="1">
      <c r="A240" s="17"/>
      <c r="B240" s="38"/>
      <c r="C240" s="49"/>
      <c r="D240" s="177"/>
      <c r="E240" s="30" t="s">
        <v>428</v>
      </c>
      <c r="F240" s="31">
        <v>77</v>
      </c>
    </row>
    <row r="241" spans="1:6" s="11" customFormat="1" ht="15" customHeight="1">
      <c r="A241" s="17"/>
      <c r="B241" s="50"/>
      <c r="C241" s="49"/>
      <c r="D241" s="177"/>
      <c r="E241" s="30" t="s">
        <v>429</v>
      </c>
      <c r="F241" s="31">
        <v>81</v>
      </c>
    </row>
    <row r="242" spans="1:6" s="11" customFormat="1" ht="15" customHeight="1">
      <c r="A242" s="17"/>
      <c r="B242" s="51"/>
      <c r="C242" s="49"/>
      <c r="D242" s="177"/>
      <c r="E242" s="30" t="s">
        <v>430</v>
      </c>
      <c r="F242" s="31">
        <v>10</v>
      </c>
    </row>
    <row r="243" spans="1:6" s="11" customFormat="1" ht="15" customHeight="1">
      <c r="A243" s="17"/>
      <c r="B243" s="51"/>
      <c r="C243" s="48"/>
      <c r="D243" s="177"/>
      <c r="E243" s="30" t="s">
        <v>431</v>
      </c>
      <c r="F243" s="31">
        <v>224</v>
      </c>
    </row>
    <row r="244" spans="1:6" s="11" customFormat="1" ht="15" customHeight="1">
      <c r="A244" s="17"/>
      <c r="B244" s="38"/>
      <c r="C244" s="48"/>
      <c r="D244" s="177"/>
      <c r="E244" s="30" t="s">
        <v>432</v>
      </c>
      <c r="F244" s="31">
        <v>4893</v>
      </c>
    </row>
    <row r="245" spans="1:6" s="11" customFormat="1" ht="15" customHeight="1">
      <c r="A245" s="17"/>
      <c r="B245" s="52"/>
      <c r="C245" s="48"/>
      <c r="D245" s="177"/>
      <c r="E245" s="30" t="s">
        <v>433</v>
      </c>
      <c r="F245" s="31">
        <v>1199</v>
      </c>
    </row>
    <row r="246" spans="1:6" s="11" customFormat="1" ht="15" customHeight="1">
      <c r="A246" s="17"/>
      <c r="B246" s="52"/>
      <c r="C246" s="48"/>
      <c r="D246" s="177"/>
      <c r="E246" s="24" t="s">
        <v>434</v>
      </c>
      <c r="F246" s="25">
        <v>2534</v>
      </c>
    </row>
    <row r="247" spans="1:6" s="11" customFormat="1" ht="15" customHeight="1">
      <c r="A247" s="17"/>
      <c r="B247" s="52"/>
      <c r="C247" s="48"/>
      <c r="D247" s="177"/>
      <c r="E247" s="30" t="s">
        <v>208</v>
      </c>
      <c r="F247" s="31">
        <v>1</v>
      </c>
    </row>
    <row r="248" spans="1:6" s="11" customFormat="1" ht="15" customHeight="1">
      <c r="A248" s="17"/>
      <c r="B248" s="52"/>
      <c r="C248" s="48"/>
      <c r="D248" s="177"/>
      <c r="E248" s="30" t="s">
        <v>435</v>
      </c>
      <c r="F248" s="31">
        <v>1013</v>
      </c>
    </row>
    <row r="249" spans="1:6" s="11" customFormat="1" ht="15" customHeight="1">
      <c r="A249" s="17"/>
      <c r="B249" s="52"/>
      <c r="C249" s="48"/>
      <c r="D249" s="177"/>
      <c r="E249" s="30" t="s">
        <v>436</v>
      </c>
      <c r="F249" s="31">
        <v>271</v>
      </c>
    </row>
    <row r="250" spans="1:6" s="11" customFormat="1" ht="15" customHeight="1">
      <c r="A250" s="17"/>
      <c r="B250" s="53"/>
      <c r="C250" s="48"/>
      <c r="D250" s="177"/>
      <c r="E250" s="30" t="s">
        <v>437</v>
      </c>
      <c r="F250" s="31">
        <v>491</v>
      </c>
    </row>
    <row r="251" spans="1:6" s="11" customFormat="1" ht="15" customHeight="1">
      <c r="A251" s="17"/>
      <c r="B251" s="53"/>
      <c r="C251" s="48"/>
      <c r="D251" s="177"/>
      <c r="E251" s="30" t="s">
        <v>438</v>
      </c>
      <c r="F251" s="31">
        <v>196</v>
      </c>
    </row>
    <row r="252" spans="1:6" s="11" customFormat="1" ht="15" customHeight="1">
      <c r="A252" s="17"/>
      <c r="B252" s="53"/>
      <c r="C252" s="48"/>
      <c r="D252" s="177"/>
      <c r="E252" s="30" t="s">
        <v>439</v>
      </c>
      <c r="F252" s="31">
        <v>562</v>
      </c>
    </row>
    <row r="253" spans="1:6" s="11" customFormat="1" ht="15" customHeight="1">
      <c r="A253" s="17"/>
      <c r="B253" s="53"/>
      <c r="C253" s="48"/>
      <c r="D253" s="177"/>
      <c r="E253" s="24" t="s">
        <v>440</v>
      </c>
      <c r="F253" s="25">
        <v>10799</v>
      </c>
    </row>
    <row r="254" spans="1:6" s="11" customFormat="1" ht="15" customHeight="1">
      <c r="A254" s="17"/>
      <c r="B254" s="53"/>
      <c r="C254" s="48"/>
      <c r="D254" s="177"/>
      <c r="E254" s="30" t="s">
        <v>208</v>
      </c>
      <c r="F254" s="31">
        <v>359</v>
      </c>
    </row>
    <row r="255" spans="1:6" s="11" customFormat="1" ht="15" customHeight="1">
      <c r="A255" s="17"/>
      <c r="B255" s="54"/>
      <c r="C255" s="55"/>
      <c r="D255" s="177"/>
      <c r="E255" s="30" t="s">
        <v>441</v>
      </c>
      <c r="F255" s="31">
        <v>1518</v>
      </c>
    </row>
    <row r="256" spans="1:6" s="11" customFormat="1" ht="15" customHeight="1">
      <c r="A256" s="17"/>
      <c r="B256" s="53"/>
      <c r="C256" s="56"/>
      <c r="D256" s="177"/>
      <c r="E256" s="30" t="s">
        <v>442</v>
      </c>
      <c r="F256" s="31">
        <v>330</v>
      </c>
    </row>
    <row r="257" spans="1:6" s="11" customFormat="1" ht="15" customHeight="1">
      <c r="A257" s="57"/>
      <c r="B257" s="53"/>
      <c r="C257" s="58"/>
      <c r="D257" s="177"/>
      <c r="E257" s="30" t="s">
        <v>443</v>
      </c>
      <c r="F257" s="31">
        <v>489</v>
      </c>
    </row>
    <row r="258" spans="1:6" s="11" customFormat="1" ht="15" customHeight="1">
      <c r="A258" s="57"/>
      <c r="B258" s="17"/>
      <c r="C258" s="58"/>
      <c r="D258" s="177"/>
      <c r="E258" s="30" t="s">
        <v>444</v>
      </c>
      <c r="F258" s="31">
        <v>46</v>
      </c>
    </row>
    <row r="259" spans="1:6" s="11" customFormat="1" ht="15" customHeight="1">
      <c r="A259" s="57"/>
      <c r="B259" s="59"/>
      <c r="C259" s="60"/>
      <c r="D259" s="177"/>
      <c r="E259" s="30" t="s">
        <v>445</v>
      </c>
      <c r="F259" s="31">
        <v>988</v>
      </c>
    </row>
    <row r="260" spans="1:6" s="11" customFormat="1" ht="15" customHeight="1">
      <c r="A260" s="57"/>
      <c r="B260" s="59"/>
      <c r="C260" s="60"/>
      <c r="D260" s="177"/>
      <c r="E260" s="30" t="s">
        <v>446</v>
      </c>
      <c r="F260" s="31">
        <v>319</v>
      </c>
    </row>
    <row r="261" spans="1:6" s="11" customFormat="1" ht="15" customHeight="1">
      <c r="A261" s="57"/>
      <c r="B261" s="17"/>
      <c r="C261" s="33"/>
      <c r="D261" s="177"/>
      <c r="E261" s="30" t="s">
        <v>447</v>
      </c>
      <c r="F261" s="31">
        <v>6750</v>
      </c>
    </row>
    <row r="262" spans="1:6" s="11" customFormat="1" ht="15" customHeight="1">
      <c r="A262" s="57"/>
      <c r="B262" s="17"/>
      <c r="C262" s="33"/>
      <c r="D262" s="177"/>
      <c r="E262" s="24" t="s">
        <v>448</v>
      </c>
      <c r="F262" s="25">
        <v>26806</v>
      </c>
    </row>
    <row r="263" spans="1:6" s="11" customFormat="1" ht="15" customHeight="1">
      <c r="A263" s="57"/>
      <c r="B263" s="17"/>
      <c r="C263" s="33"/>
      <c r="D263" s="177"/>
      <c r="E263" s="30" t="s">
        <v>208</v>
      </c>
      <c r="F263" s="31">
        <v>222</v>
      </c>
    </row>
    <row r="264" spans="1:6" s="11" customFormat="1" ht="15" customHeight="1">
      <c r="A264" s="17"/>
      <c r="B264" s="17"/>
      <c r="C264" s="33"/>
      <c r="D264" s="177"/>
      <c r="E264" s="30" t="s">
        <v>449</v>
      </c>
      <c r="F264" s="31">
        <v>5503</v>
      </c>
    </row>
    <row r="265" spans="1:6" s="11" customFormat="1" ht="15" customHeight="1">
      <c r="A265" s="46"/>
      <c r="B265" s="61"/>
      <c r="C265" s="23"/>
      <c r="D265" s="177"/>
      <c r="E265" s="30" t="s">
        <v>450</v>
      </c>
      <c r="F265" s="31">
        <v>7661</v>
      </c>
    </row>
    <row r="266" spans="1:6" s="11" customFormat="1" ht="15" customHeight="1">
      <c r="A266" s="17"/>
      <c r="B266" s="46"/>
      <c r="C266" s="23"/>
      <c r="D266" s="177"/>
      <c r="E266" s="30" t="s">
        <v>451</v>
      </c>
      <c r="F266" s="31">
        <v>13420</v>
      </c>
    </row>
    <row r="267" spans="1:6" ht="14.25">
      <c r="A267" s="62"/>
      <c r="B267" s="62"/>
      <c r="C267" s="63"/>
      <c r="D267" s="177"/>
      <c r="E267" s="24" t="s">
        <v>452</v>
      </c>
      <c r="F267" s="25">
        <v>525</v>
      </c>
    </row>
    <row r="268" spans="1:6" ht="14.25">
      <c r="A268" s="62"/>
      <c r="B268" s="62"/>
      <c r="C268" s="63"/>
      <c r="D268" s="177"/>
      <c r="E268" s="30" t="s">
        <v>453</v>
      </c>
      <c r="F268" s="31">
        <v>78</v>
      </c>
    </row>
    <row r="269" spans="1:6" ht="14.25">
      <c r="A269" s="62"/>
      <c r="B269" s="62"/>
      <c r="C269" s="63"/>
      <c r="D269" s="177"/>
      <c r="E269" s="30" t="s">
        <v>454</v>
      </c>
      <c r="F269" s="31">
        <v>355</v>
      </c>
    </row>
    <row r="270" spans="1:6" ht="14.25">
      <c r="A270" s="62"/>
      <c r="B270" s="62"/>
      <c r="C270" s="63"/>
      <c r="D270" s="177"/>
      <c r="E270" s="30" t="s">
        <v>455</v>
      </c>
      <c r="F270" s="31">
        <v>92</v>
      </c>
    </row>
    <row r="271" spans="1:6" ht="14.25">
      <c r="A271" s="62"/>
      <c r="B271" s="62"/>
      <c r="C271" s="63"/>
      <c r="D271" s="177"/>
      <c r="E271" s="24" t="s">
        <v>456</v>
      </c>
      <c r="F271" s="25">
        <v>281</v>
      </c>
    </row>
    <row r="272" spans="1:6" ht="14.25">
      <c r="A272" s="62"/>
      <c r="B272" s="62"/>
      <c r="C272" s="63"/>
      <c r="D272" s="177"/>
      <c r="E272" s="30" t="s">
        <v>457</v>
      </c>
      <c r="F272" s="31">
        <v>190</v>
      </c>
    </row>
    <row r="273" spans="1:6" ht="14.25">
      <c r="A273" s="62"/>
      <c r="B273" s="62"/>
      <c r="C273" s="63"/>
      <c r="D273" s="177"/>
      <c r="E273" s="30" t="s">
        <v>458</v>
      </c>
      <c r="F273" s="31">
        <v>91</v>
      </c>
    </row>
    <row r="274" spans="1:6" ht="14.25">
      <c r="A274" s="62"/>
      <c r="B274" s="62"/>
      <c r="C274" s="63"/>
      <c r="D274" s="177"/>
      <c r="E274" s="24" t="s">
        <v>459</v>
      </c>
      <c r="F274" s="25">
        <v>1910</v>
      </c>
    </row>
    <row r="275" spans="1:6" ht="14.25">
      <c r="A275" s="62"/>
      <c r="B275" s="62"/>
      <c r="C275" s="63"/>
      <c r="D275" s="177"/>
      <c r="E275" s="30" t="s">
        <v>460</v>
      </c>
      <c r="F275" s="31">
        <v>1910</v>
      </c>
    </row>
    <row r="276" spans="1:6" ht="14.25">
      <c r="A276" s="62"/>
      <c r="B276" s="62"/>
      <c r="C276" s="63"/>
      <c r="D276" s="178" t="s">
        <v>461</v>
      </c>
      <c r="E276" s="24" t="s">
        <v>462</v>
      </c>
      <c r="F276" s="25">
        <v>6068</v>
      </c>
    </row>
    <row r="277" spans="1:6" ht="14.25">
      <c r="A277" s="62"/>
      <c r="B277" s="62"/>
      <c r="C277" s="63"/>
      <c r="D277" s="179"/>
      <c r="E277" s="24" t="s">
        <v>463</v>
      </c>
      <c r="F277" s="25">
        <v>3593</v>
      </c>
    </row>
    <row r="278" spans="1:6" ht="14.25">
      <c r="A278" s="62"/>
      <c r="B278" s="62"/>
      <c r="C278" s="63"/>
      <c r="D278" s="179"/>
      <c r="E278" s="30" t="s">
        <v>208</v>
      </c>
      <c r="F278" s="31">
        <v>288</v>
      </c>
    </row>
    <row r="279" spans="1:6" ht="14.25">
      <c r="A279" s="62"/>
      <c r="B279" s="62"/>
      <c r="C279" s="63"/>
      <c r="D279" s="179"/>
      <c r="E279" s="30" t="s">
        <v>464</v>
      </c>
      <c r="F279" s="31">
        <v>287</v>
      </c>
    </row>
    <row r="280" spans="1:6" ht="14.25">
      <c r="A280" s="62"/>
      <c r="B280" s="62"/>
      <c r="C280" s="63"/>
      <c r="D280" s="179"/>
      <c r="E280" s="30" t="s">
        <v>465</v>
      </c>
      <c r="F280" s="31">
        <v>32</v>
      </c>
    </row>
    <row r="281" spans="1:6" ht="14.25">
      <c r="A281" s="62"/>
      <c r="B281" s="62"/>
      <c r="C281" s="63"/>
      <c r="D281" s="179"/>
      <c r="E281" s="30" t="s">
        <v>466</v>
      </c>
      <c r="F281" s="31">
        <v>11</v>
      </c>
    </row>
    <row r="282" spans="1:6" ht="14.25">
      <c r="A282" s="62"/>
      <c r="B282" s="62"/>
      <c r="C282" s="63"/>
      <c r="D282" s="179"/>
      <c r="E282" s="30" t="s">
        <v>467</v>
      </c>
      <c r="F282" s="31">
        <v>2975</v>
      </c>
    </row>
    <row r="283" spans="1:6" ht="14.25">
      <c r="A283" s="62"/>
      <c r="B283" s="62"/>
      <c r="C283" s="63"/>
      <c r="D283" s="179"/>
      <c r="E283" s="24" t="s">
        <v>468</v>
      </c>
      <c r="F283" s="25">
        <v>18</v>
      </c>
    </row>
    <row r="284" spans="1:6" ht="14.25">
      <c r="A284" s="62"/>
      <c r="B284" s="62"/>
      <c r="C284" s="63"/>
      <c r="D284" s="179"/>
      <c r="E284" s="30" t="s">
        <v>469</v>
      </c>
      <c r="F284" s="31">
        <v>18</v>
      </c>
    </row>
    <row r="285" spans="1:6" ht="14.25">
      <c r="A285" s="62"/>
      <c r="B285" s="62"/>
      <c r="C285" s="63"/>
      <c r="D285" s="179"/>
      <c r="E285" s="24" t="s">
        <v>470</v>
      </c>
      <c r="F285" s="25">
        <v>2457</v>
      </c>
    </row>
    <row r="286" spans="1:6" ht="14.25">
      <c r="A286" s="62"/>
      <c r="B286" s="62"/>
      <c r="C286" s="63"/>
      <c r="D286" s="179"/>
      <c r="E286" s="30" t="s">
        <v>471</v>
      </c>
      <c r="F286" s="31">
        <v>2457</v>
      </c>
    </row>
    <row r="287" spans="1:6" ht="14.25">
      <c r="A287" s="62"/>
      <c r="B287" s="62"/>
      <c r="C287" s="63"/>
      <c r="D287" s="178" t="s">
        <v>472</v>
      </c>
      <c r="E287" s="24" t="s">
        <v>473</v>
      </c>
      <c r="F287" s="25">
        <v>758</v>
      </c>
    </row>
    <row r="288" spans="1:6" ht="14.25">
      <c r="A288" s="62"/>
      <c r="B288" s="62"/>
      <c r="C288" s="63"/>
      <c r="D288" s="179"/>
      <c r="E288" s="24" t="s">
        <v>474</v>
      </c>
      <c r="F288" s="25">
        <v>233</v>
      </c>
    </row>
    <row r="289" spans="1:6" ht="14.25">
      <c r="A289" s="62"/>
      <c r="B289" s="62"/>
      <c r="C289" s="63"/>
      <c r="D289" s="179"/>
      <c r="E289" s="30" t="s">
        <v>208</v>
      </c>
      <c r="F289" s="31">
        <v>233</v>
      </c>
    </row>
    <row r="290" spans="1:6" ht="14.25">
      <c r="A290" s="62"/>
      <c r="B290" s="62"/>
      <c r="C290" s="63"/>
      <c r="D290" s="179"/>
      <c r="E290" s="24" t="s">
        <v>475</v>
      </c>
      <c r="F290" s="25">
        <v>91</v>
      </c>
    </row>
    <row r="291" spans="1:6" ht="14.25">
      <c r="A291" s="62"/>
      <c r="B291" s="62"/>
      <c r="C291" s="63"/>
      <c r="D291" s="179"/>
      <c r="E291" s="30" t="s">
        <v>476</v>
      </c>
      <c r="F291" s="31">
        <v>71</v>
      </c>
    </row>
    <row r="292" spans="1:6" ht="14.25">
      <c r="A292" s="62"/>
      <c r="B292" s="62"/>
      <c r="C292" s="63"/>
      <c r="D292" s="179"/>
      <c r="E292" s="30" t="s">
        <v>477</v>
      </c>
      <c r="F292" s="31">
        <v>20</v>
      </c>
    </row>
    <row r="293" spans="1:6" ht="14.25">
      <c r="A293" s="62"/>
      <c r="B293" s="62"/>
      <c r="C293" s="63"/>
      <c r="D293" s="179"/>
      <c r="E293" s="24" t="s">
        <v>478</v>
      </c>
      <c r="F293" s="25">
        <v>434</v>
      </c>
    </row>
    <row r="294" spans="1:6" ht="14.25">
      <c r="A294" s="62"/>
      <c r="B294" s="62"/>
      <c r="C294" s="63"/>
      <c r="D294" s="179"/>
      <c r="E294" s="30" t="s">
        <v>479</v>
      </c>
      <c r="F294" s="31">
        <v>122</v>
      </c>
    </row>
    <row r="295" spans="1:6" ht="14.25">
      <c r="A295" s="62"/>
      <c r="B295" s="62"/>
      <c r="C295" s="63"/>
      <c r="D295" s="179"/>
      <c r="E295" s="30" t="s">
        <v>480</v>
      </c>
      <c r="F295" s="31">
        <v>312</v>
      </c>
    </row>
    <row r="296" spans="1:6" ht="14.25">
      <c r="A296" s="62"/>
      <c r="B296" s="62"/>
      <c r="C296" s="63"/>
      <c r="D296" s="178" t="s">
        <v>481</v>
      </c>
      <c r="E296" s="24" t="s">
        <v>482</v>
      </c>
      <c r="F296" s="25">
        <v>120</v>
      </c>
    </row>
    <row r="297" spans="1:6" ht="14.25">
      <c r="A297" s="62"/>
      <c r="B297" s="62"/>
      <c r="C297" s="63"/>
      <c r="D297" s="179"/>
      <c r="E297" s="24" t="s">
        <v>483</v>
      </c>
      <c r="F297" s="25">
        <v>102</v>
      </c>
    </row>
    <row r="298" spans="1:6" ht="14.25">
      <c r="A298" s="62"/>
      <c r="B298" s="62"/>
      <c r="C298" s="63"/>
      <c r="D298" s="179"/>
      <c r="E298" s="30" t="s">
        <v>484</v>
      </c>
      <c r="F298" s="31">
        <v>102</v>
      </c>
    </row>
    <row r="299" spans="1:6" ht="14.25">
      <c r="A299" s="62"/>
      <c r="B299" s="62"/>
      <c r="C299" s="63"/>
      <c r="D299" s="179"/>
      <c r="E299" s="24" t="s">
        <v>485</v>
      </c>
      <c r="F299" s="25">
        <v>18</v>
      </c>
    </row>
    <row r="300" spans="1:6" ht="14.25">
      <c r="A300" s="17"/>
      <c r="B300" s="45" t="s">
        <v>486</v>
      </c>
      <c r="C300" s="23">
        <f>C21+C5</f>
        <v>51230</v>
      </c>
      <c r="D300" s="179"/>
      <c r="E300" s="30" t="s">
        <v>487</v>
      </c>
      <c r="F300" s="31">
        <v>18</v>
      </c>
    </row>
    <row r="301" spans="1:6" ht="14.25">
      <c r="A301" s="17"/>
      <c r="B301" s="35"/>
      <c r="C301" s="42"/>
      <c r="D301" s="180" t="s">
        <v>488</v>
      </c>
      <c r="E301" s="24" t="s">
        <v>489</v>
      </c>
      <c r="F301" s="25">
        <v>670</v>
      </c>
    </row>
    <row r="302" spans="1:6" ht="14.25">
      <c r="A302" s="46" t="s">
        <v>277</v>
      </c>
      <c r="B302" s="37" t="s">
        <v>490</v>
      </c>
      <c r="C302" s="47">
        <f>SUM(C304:C324)</f>
        <v>247053</v>
      </c>
      <c r="D302" s="181"/>
      <c r="E302" s="24" t="s">
        <v>491</v>
      </c>
      <c r="F302" s="25">
        <v>670</v>
      </c>
    </row>
    <row r="303" spans="1:6" ht="14.25">
      <c r="A303" s="17"/>
      <c r="B303" s="38" t="s">
        <v>492</v>
      </c>
      <c r="C303" s="48">
        <f>C304+C306+C305</f>
        <v>1729</v>
      </c>
      <c r="D303" s="181"/>
      <c r="E303" s="30" t="s">
        <v>208</v>
      </c>
      <c r="F303" s="31">
        <v>389</v>
      </c>
    </row>
    <row r="304" spans="1:6" ht="14.25">
      <c r="A304" s="17"/>
      <c r="B304" s="38" t="s">
        <v>493</v>
      </c>
      <c r="C304" s="49">
        <v>825</v>
      </c>
      <c r="D304" s="181"/>
      <c r="E304" s="30" t="s">
        <v>494</v>
      </c>
      <c r="F304" s="31">
        <v>199</v>
      </c>
    </row>
    <row r="305" spans="1:6" ht="14.25">
      <c r="A305" s="17"/>
      <c r="B305" s="50" t="s">
        <v>495</v>
      </c>
      <c r="C305" s="49">
        <v>800</v>
      </c>
      <c r="D305" s="182"/>
      <c r="E305" s="30" t="s">
        <v>496</v>
      </c>
      <c r="F305" s="31">
        <v>82</v>
      </c>
    </row>
    <row r="306" spans="1:6" ht="14.25">
      <c r="A306" s="17"/>
      <c r="B306" s="51" t="s">
        <v>497</v>
      </c>
      <c r="C306" s="49">
        <v>104</v>
      </c>
      <c r="D306" s="180" t="s">
        <v>498</v>
      </c>
      <c r="E306" s="24" t="s">
        <v>499</v>
      </c>
      <c r="F306" s="25">
        <v>7224</v>
      </c>
    </row>
    <row r="307" spans="1:6" ht="14.25">
      <c r="A307" s="17"/>
      <c r="B307" s="51" t="s">
        <v>99</v>
      </c>
      <c r="C307" s="48">
        <v>2937</v>
      </c>
      <c r="D307" s="181"/>
      <c r="E307" s="24" t="s">
        <v>500</v>
      </c>
      <c r="F307" s="25">
        <v>7224</v>
      </c>
    </row>
    <row r="308" spans="1:6" ht="14.25">
      <c r="A308" s="17"/>
      <c r="B308" s="38" t="s">
        <v>100</v>
      </c>
      <c r="C308" s="48">
        <f>20354+6212</f>
        <v>26566</v>
      </c>
      <c r="D308" s="182"/>
      <c r="E308" s="30" t="s">
        <v>501</v>
      </c>
      <c r="F308" s="25">
        <v>7224</v>
      </c>
    </row>
    <row r="309" spans="1:6" ht="14.25">
      <c r="A309" s="17"/>
      <c r="B309" s="52" t="s">
        <v>101</v>
      </c>
      <c r="C309" s="48">
        <v>8120</v>
      </c>
      <c r="D309" s="180" t="s">
        <v>502</v>
      </c>
      <c r="E309" s="24" t="s">
        <v>503</v>
      </c>
      <c r="F309" s="25">
        <v>1039</v>
      </c>
    </row>
    <row r="310" spans="1:6" ht="14.25">
      <c r="A310" s="17"/>
      <c r="B310" s="52" t="s">
        <v>102</v>
      </c>
      <c r="C310" s="48">
        <v>467</v>
      </c>
      <c r="D310" s="181"/>
      <c r="E310" s="24" t="s">
        <v>504</v>
      </c>
      <c r="F310" s="25">
        <v>41</v>
      </c>
    </row>
    <row r="311" spans="1:6" ht="14.25">
      <c r="A311" s="17"/>
      <c r="B311" s="52" t="s">
        <v>103</v>
      </c>
      <c r="C311" s="48">
        <v>1938</v>
      </c>
      <c r="D311" s="181"/>
      <c r="E311" s="30" t="s">
        <v>208</v>
      </c>
      <c r="F311" s="31">
        <v>27</v>
      </c>
    </row>
    <row r="312" spans="1:6" ht="14.25">
      <c r="A312" s="17"/>
      <c r="B312" s="52" t="s">
        <v>104</v>
      </c>
      <c r="C312" s="48">
        <v>163</v>
      </c>
      <c r="D312" s="181"/>
      <c r="E312" s="30" t="s">
        <v>505</v>
      </c>
      <c r="F312" s="31">
        <v>14</v>
      </c>
    </row>
    <row r="313" spans="1:6" ht="14.25">
      <c r="A313" s="17"/>
      <c r="B313" s="52" t="s">
        <v>105</v>
      </c>
      <c r="C313" s="48">
        <v>3645</v>
      </c>
      <c r="D313" s="181"/>
      <c r="E313" s="24" t="s">
        <v>506</v>
      </c>
      <c r="F313" s="25">
        <v>448</v>
      </c>
    </row>
    <row r="314" spans="1:6" ht="14.25">
      <c r="A314" s="17"/>
      <c r="B314" s="53" t="s">
        <v>106</v>
      </c>
      <c r="C314" s="48">
        <v>2401</v>
      </c>
      <c r="D314" s="181"/>
      <c r="E314" s="30" t="s">
        <v>208</v>
      </c>
      <c r="F314" s="31">
        <v>150</v>
      </c>
    </row>
    <row r="315" spans="1:6" ht="14.25">
      <c r="A315" s="17"/>
      <c r="B315" s="53" t="s">
        <v>107</v>
      </c>
      <c r="C315" s="48">
        <v>855</v>
      </c>
      <c r="D315" s="181"/>
      <c r="E315" s="30" t="s">
        <v>507</v>
      </c>
      <c r="F315" s="31">
        <v>298</v>
      </c>
    </row>
    <row r="316" spans="1:6" ht="14.25">
      <c r="A316" s="17"/>
      <c r="B316" s="53" t="s">
        <v>108</v>
      </c>
      <c r="C316" s="48">
        <v>490</v>
      </c>
      <c r="D316" s="181"/>
      <c r="E316" s="24" t="s">
        <v>508</v>
      </c>
      <c r="F316" s="25">
        <v>148</v>
      </c>
    </row>
    <row r="317" spans="1:6" ht="14.25">
      <c r="A317" s="17"/>
      <c r="B317" s="53" t="s">
        <v>109</v>
      </c>
      <c r="C317" s="48">
        <v>461</v>
      </c>
      <c r="D317" s="181"/>
      <c r="E317" s="30" t="s">
        <v>208</v>
      </c>
      <c r="F317" s="31">
        <v>148</v>
      </c>
    </row>
    <row r="318" spans="1:6" ht="14.25">
      <c r="A318" s="17"/>
      <c r="B318" s="53" t="s">
        <v>110</v>
      </c>
      <c r="C318" s="48">
        <v>7577</v>
      </c>
      <c r="D318" s="181"/>
      <c r="E318" s="24" t="s">
        <v>509</v>
      </c>
      <c r="F318" s="25">
        <v>402</v>
      </c>
    </row>
    <row r="319" spans="1:6" ht="14.25">
      <c r="A319" s="17"/>
      <c r="B319" s="54" t="s">
        <v>111</v>
      </c>
      <c r="C319" s="55">
        <v>38728</v>
      </c>
      <c r="D319" s="182"/>
      <c r="E319" s="30" t="s">
        <v>510</v>
      </c>
      <c r="F319" s="31">
        <v>402</v>
      </c>
    </row>
    <row r="320" spans="1:6" ht="14.25">
      <c r="A320" s="17"/>
      <c r="B320" s="53" t="s">
        <v>112</v>
      </c>
      <c r="C320" s="55">
        <v>4519</v>
      </c>
      <c r="D320" s="180" t="s">
        <v>511</v>
      </c>
      <c r="E320" s="24" t="s">
        <v>512</v>
      </c>
      <c r="F320" s="25">
        <v>6050</v>
      </c>
    </row>
    <row r="321" spans="1:6" ht="14.25">
      <c r="A321" s="57"/>
      <c r="B321" s="53" t="s">
        <v>113</v>
      </c>
      <c r="C321" s="55">
        <v>8120</v>
      </c>
      <c r="D321" s="181"/>
      <c r="E321" s="24" t="s">
        <v>513</v>
      </c>
      <c r="F321" s="25">
        <v>6050</v>
      </c>
    </row>
    <row r="322" spans="1:6" ht="14.25">
      <c r="A322" s="57"/>
      <c r="B322" s="17" t="s">
        <v>114</v>
      </c>
      <c r="C322" s="55">
        <v>13021</v>
      </c>
      <c r="D322" s="182"/>
      <c r="E322" s="30" t="s">
        <v>514</v>
      </c>
      <c r="F322" s="25">
        <v>6050</v>
      </c>
    </row>
    <row r="323" spans="1:6" ht="14.25">
      <c r="A323" s="57"/>
      <c r="B323" s="59" t="s">
        <v>515</v>
      </c>
      <c r="C323" s="60">
        <v>90316</v>
      </c>
      <c r="D323" s="180" t="s">
        <v>516</v>
      </c>
      <c r="E323" s="24" t="s">
        <v>517</v>
      </c>
      <c r="F323" s="25">
        <v>5685</v>
      </c>
    </row>
    <row r="324" spans="1:6" ht="14.25">
      <c r="A324" s="57"/>
      <c r="B324" s="59" t="s">
        <v>518</v>
      </c>
      <c r="C324" s="60">
        <v>35000</v>
      </c>
      <c r="D324" s="181"/>
      <c r="E324" s="24" t="s">
        <v>519</v>
      </c>
      <c r="F324" s="25">
        <v>5685</v>
      </c>
    </row>
    <row r="325" spans="1:6" ht="14.25">
      <c r="A325" s="57"/>
      <c r="B325" s="17"/>
      <c r="C325" s="33"/>
      <c r="D325" s="182"/>
      <c r="E325" s="30" t="s">
        <v>520</v>
      </c>
      <c r="F325" s="25">
        <v>5685</v>
      </c>
    </row>
    <row r="326" spans="1:6" ht="14.25">
      <c r="A326" s="57"/>
      <c r="B326" s="17"/>
      <c r="C326" s="33"/>
      <c r="D326" s="64" t="s">
        <v>521</v>
      </c>
      <c r="E326" s="24" t="s">
        <v>522</v>
      </c>
      <c r="F326" s="25">
        <v>28</v>
      </c>
    </row>
    <row r="327" spans="1:6" ht="14.25">
      <c r="A327" s="46"/>
      <c r="B327" s="65" t="s">
        <v>523</v>
      </c>
      <c r="C327" s="23">
        <f>C300+C302</f>
        <v>298283</v>
      </c>
      <c r="D327" s="62"/>
      <c r="E327" s="65" t="s">
        <v>524</v>
      </c>
      <c r="F327" s="66">
        <f>F5+F74+F79+F97+F116+F121+F140+F181+F212+F220+F234+F276+F287+F296+F301+F306+F309+F320+F323+F326</f>
        <v>298283</v>
      </c>
    </row>
  </sheetData>
  <sheetProtection formatCells="0" formatColumns="0" formatRows="0"/>
  <protectedRanges>
    <protectedRange sqref="C33:C34 C6:C16" name="区域1_1_1_1_1_1_1_1_1_1_1"/>
    <protectedRange sqref="C21:C26" name="区域2_1_1_1_1_1_1_2_1"/>
  </protectedRanges>
  <mergeCells count="23">
    <mergeCell ref="D301:D305"/>
    <mergeCell ref="D306:D308"/>
    <mergeCell ref="D309:D319"/>
    <mergeCell ref="D320:D322"/>
    <mergeCell ref="D323:D325"/>
    <mergeCell ref="D212:D219"/>
    <mergeCell ref="D220:D233"/>
    <mergeCell ref="D234:D275"/>
    <mergeCell ref="D276:D286"/>
    <mergeCell ref="D287:D295"/>
    <mergeCell ref="D296:D300"/>
    <mergeCell ref="D79:D96"/>
    <mergeCell ref="D97:D115"/>
    <mergeCell ref="D116:D120"/>
    <mergeCell ref="D121:D139"/>
    <mergeCell ref="D140:D180"/>
    <mergeCell ref="D181:D211"/>
    <mergeCell ref="A1:F1"/>
    <mergeCell ref="E2:F2"/>
    <mergeCell ref="B3:C3"/>
    <mergeCell ref="D3:F3"/>
    <mergeCell ref="D5:D73"/>
    <mergeCell ref="D74:D78"/>
  </mergeCells>
  <printOptions horizontalCentered="1"/>
  <pageMargins left="0.36" right="0.39" top="0.67" bottom="0.8300000000000001" header="0.28" footer="0.35"/>
  <pageSetup firstPageNumber="17" useFirstPageNumber="1" fitToHeight="9" horizontalDpi="600" verticalDpi="600"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"/>
  <sheetViews>
    <sheetView zoomScaleSheetLayoutView="100" zoomScalePageLayoutView="0" workbookViewId="0" topLeftCell="A1">
      <selection activeCell="L15" sqref="L15"/>
    </sheetView>
  </sheetViews>
  <sheetFormatPr defaultColWidth="8.75390625" defaultRowHeight="14.25"/>
  <cols>
    <col min="1" max="1" width="10.125" style="2" customWidth="1"/>
    <col min="2" max="2" width="8.875" style="2" customWidth="1"/>
    <col min="3" max="3" width="9.25390625" style="2" customWidth="1"/>
    <col min="4" max="4" width="9.375" style="2" customWidth="1"/>
    <col min="5" max="5" width="8.875" style="2" customWidth="1"/>
    <col min="6" max="7" width="9.375" style="2" customWidth="1"/>
    <col min="8" max="8" width="8.875" style="2" customWidth="1"/>
    <col min="9" max="9" width="9.375" style="2" customWidth="1"/>
    <col min="10" max="10" width="9.25390625" style="2" customWidth="1"/>
    <col min="11" max="11" width="8.875" style="2" customWidth="1"/>
    <col min="12" max="12" width="9.625" style="2" customWidth="1"/>
    <col min="13" max="13" width="9.50390625" style="2" customWidth="1"/>
    <col min="14" max="16384" width="8.75390625" style="2" customWidth="1"/>
  </cols>
  <sheetData>
    <row r="1" spans="1:13" ht="34.5" customHeight="1">
      <c r="A1" s="183" t="s">
        <v>525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3" ht="30.75" customHeight="1">
      <c r="A2" s="184" t="s">
        <v>526</v>
      </c>
      <c r="B2" s="184"/>
      <c r="C2" s="184"/>
      <c r="D2" s="184"/>
      <c r="E2" s="184"/>
      <c r="F2" s="3"/>
      <c r="G2" s="3"/>
      <c r="H2" s="3"/>
      <c r="I2" s="8"/>
      <c r="J2" s="8"/>
      <c r="K2" s="185" t="s">
        <v>527</v>
      </c>
      <c r="L2" s="185"/>
      <c r="M2" s="185"/>
    </row>
    <row r="3" spans="1:13" s="1" customFormat="1" ht="54.75" customHeight="1">
      <c r="A3" s="186" t="s">
        <v>528</v>
      </c>
      <c r="B3" s="186" t="s">
        <v>529</v>
      </c>
      <c r="C3" s="186"/>
      <c r="D3" s="186"/>
      <c r="E3" s="186" t="s">
        <v>530</v>
      </c>
      <c r="F3" s="186"/>
      <c r="G3" s="186"/>
      <c r="H3" s="186" t="s">
        <v>531</v>
      </c>
      <c r="I3" s="186"/>
      <c r="J3" s="186"/>
      <c r="K3" s="186" t="s">
        <v>532</v>
      </c>
      <c r="L3" s="186"/>
      <c r="M3" s="186"/>
    </row>
    <row r="4" spans="1:13" ht="57" customHeight="1">
      <c r="A4" s="186"/>
      <c r="B4" s="4" t="s">
        <v>533</v>
      </c>
      <c r="C4" s="4" t="s">
        <v>534</v>
      </c>
      <c r="D4" s="4" t="s">
        <v>535</v>
      </c>
      <c r="E4" s="4" t="s">
        <v>533</v>
      </c>
      <c r="F4" s="4" t="s">
        <v>534</v>
      </c>
      <c r="G4" s="4" t="s">
        <v>536</v>
      </c>
      <c r="H4" s="4" t="s">
        <v>533</v>
      </c>
      <c r="I4" s="4" t="s">
        <v>534</v>
      </c>
      <c r="J4" s="4" t="s">
        <v>535</v>
      </c>
      <c r="K4" s="4" t="s">
        <v>533</v>
      </c>
      <c r="L4" s="4" t="s">
        <v>534</v>
      </c>
      <c r="M4" s="4" t="s">
        <v>535</v>
      </c>
    </row>
    <row r="5" spans="1:13" ht="66.75" customHeight="1">
      <c r="A5" s="5" t="s">
        <v>537</v>
      </c>
      <c r="B5" s="6">
        <v>15.41</v>
      </c>
      <c r="C5" s="6">
        <v>15.11</v>
      </c>
      <c r="D5" s="7">
        <v>0.3</v>
      </c>
      <c r="E5" s="7">
        <f>F5+G5</f>
        <v>12.49</v>
      </c>
      <c r="F5" s="7">
        <v>12.49</v>
      </c>
      <c r="G5" s="7">
        <v>0</v>
      </c>
      <c r="H5" s="7">
        <f>I5+J5</f>
        <v>15.08</v>
      </c>
      <c r="I5" s="7">
        <v>14.78</v>
      </c>
      <c r="J5" s="7">
        <v>0.3</v>
      </c>
      <c r="K5" s="7">
        <v>0.33</v>
      </c>
      <c r="L5" s="7">
        <v>0.33</v>
      </c>
      <c r="M5" s="7">
        <v>0</v>
      </c>
    </row>
  </sheetData>
  <sheetProtection/>
  <mergeCells count="8">
    <mergeCell ref="A1:M1"/>
    <mergeCell ref="A2:E2"/>
    <mergeCell ref="K2:M2"/>
    <mergeCell ref="B3:D3"/>
    <mergeCell ref="E3:G3"/>
    <mergeCell ref="H3:J3"/>
    <mergeCell ref="K3:M3"/>
    <mergeCell ref="A3:A4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tabSelected="1" zoomScalePageLayoutView="0" workbookViewId="0" topLeftCell="A1">
      <selection activeCell="D10" sqref="D10"/>
    </sheetView>
  </sheetViews>
  <sheetFormatPr defaultColWidth="9.00390625" defaultRowHeight="14.25"/>
  <cols>
    <col min="1" max="1" width="84.125" style="0" customWidth="1"/>
  </cols>
  <sheetData>
    <row r="1" ht="41.25" customHeight="1">
      <c r="A1" s="151" t="s">
        <v>4</v>
      </c>
    </row>
    <row r="2" ht="51.75" customHeight="1"/>
    <row r="3" ht="30.75" customHeight="1">
      <c r="A3" s="152" t="s">
        <v>5</v>
      </c>
    </row>
    <row r="4" ht="30.75" customHeight="1">
      <c r="A4" s="152" t="s">
        <v>6</v>
      </c>
    </row>
    <row r="5" ht="30.75" customHeight="1">
      <c r="A5" s="152" t="s">
        <v>7</v>
      </c>
    </row>
    <row r="6" ht="30.75" customHeight="1">
      <c r="A6" s="152" t="s">
        <v>8</v>
      </c>
    </row>
    <row r="7" ht="30.75" customHeight="1">
      <c r="A7" s="152" t="s">
        <v>9</v>
      </c>
    </row>
    <row r="8" ht="30.75" customHeight="1">
      <c r="A8" s="152" t="s">
        <v>542</v>
      </c>
    </row>
    <row r="9" ht="30.75" customHeight="1">
      <c r="A9" s="152" t="s">
        <v>544</v>
      </c>
    </row>
    <row r="10" ht="30.75" customHeight="1">
      <c r="A10" s="152" t="s">
        <v>540</v>
      </c>
    </row>
    <row r="11" ht="30" customHeight="1">
      <c r="A11" s="152" t="s">
        <v>543</v>
      </c>
    </row>
    <row r="12" ht="30" customHeight="1">
      <c r="A12" s="153"/>
    </row>
    <row r="13" ht="30" customHeight="1">
      <c r="A13" s="153"/>
    </row>
    <row r="14" ht="30" customHeight="1">
      <c r="A14" s="153"/>
    </row>
    <row r="15" ht="30" customHeight="1">
      <c r="A15" s="153"/>
    </row>
    <row r="16" ht="30" customHeight="1">
      <c r="A16" s="153"/>
    </row>
    <row r="17" ht="30" customHeight="1">
      <c r="A17" s="153"/>
    </row>
    <row r="18" ht="30" customHeight="1">
      <c r="A18" s="153"/>
    </row>
    <row r="19" ht="22.5">
      <c r="A19" s="154"/>
    </row>
  </sheetData>
  <sheetProtection/>
  <printOptions/>
  <pageMargins left="1.1" right="1.02" top="1.46" bottom="1.38" header="0.5" footer="0.22999999999999998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showGridLines="0" showZeros="0" zoomScalePageLayoutView="0" workbookViewId="0" topLeftCell="A1">
      <selection activeCell="C21" sqref="C21:C27"/>
    </sheetView>
  </sheetViews>
  <sheetFormatPr defaultColWidth="9.00390625" defaultRowHeight="14.25"/>
  <cols>
    <col min="1" max="1" width="29.50390625" style="78" customWidth="1"/>
    <col min="2" max="2" width="18.875" style="78" customWidth="1"/>
    <col min="3" max="3" width="15.00390625" style="78" customWidth="1"/>
    <col min="4" max="4" width="18.50390625" style="78" customWidth="1"/>
    <col min="5" max="238" width="9.125" style="80" customWidth="1"/>
    <col min="239" max="16384" width="9.00390625" style="80" customWidth="1"/>
  </cols>
  <sheetData>
    <row r="1" spans="1:4" s="142" customFormat="1" ht="27.75" customHeight="1">
      <c r="A1" s="162" t="s">
        <v>10</v>
      </c>
      <c r="B1" s="162"/>
      <c r="C1" s="162"/>
      <c r="D1" s="162"/>
    </row>
    <row r="2" spans="1:4" ht="22.5" customHeight="1">
      <c r="A2" s="143"/>
      <c r="B2" s="143"/>
      <c r="C2" s="143"/>
      <c r="D2" s="83" t="s">
        <v>11</v>
      </c>
    </row>
    <row r="3" spans="1:4" ht="39.75" customHeight="1">
      <c r="A3" s="84" t="s">
        <v>12</v>
      </c>
      <c r="B3" s="85" t="s">
        <v>13</v>
      </c>
      <c r="C3" s="85" t="s">
        <v>14</v>
      </c>
      <c r="D3" s="85" t="s">
        <v>15</v>
      </c>
    </row>
    <row r="4" spans="1:6" ht="22.5" customHeight="1">
      <c r="A4" s="144" t="s">
        <v>16</v>
      </c>
      <c r="B4" s="145">
        <f>SUM(B5:B18)</f>
        <v>42759</v>
      </c>
      <c r="C4" s="105">
        <f>SUM(C5:C19)</f>
        <v>39986</v>
      </c>
      <c r="D4" s="146">
        <f>IF(B4=0,"",(C4-B4)/B4)</f>
        <v>-0.06485184405622209</v>
      </c>
      <c r="F4" s="147"/>
    </row>
    <row r="5" spans="1:4" ht="22.5" customHeight="1">
      <c r="A5" s="92" t="s">
        <v>17</v>
      </c>
      <c r="B5" s="148">
        <v>17301</v>
      </c>
      <c r="C5" s="107">
        <v>13282</v>
      </c>
      <c r="D5" s="149">
        <f aca="true" t="shared" si="0" ref="D5:D26">IF(B5=0,"",(C5-B5)/B5)</f>
        <v>-0.23229871105716432</v>
      </c>
    </row>
    <row r="6" spans="1:5" ht="22.5" customHeight="1">
      <c r="A6" s="92" t="s">
        <v>18</v>
      </c>
      <c r="B6" s="148">
        <v>5</v>
      </c>
      <c r="C6" s="107"/>
      <c r="D6" s="149">
        <f t="shared" si="0"/>
        <v>-1</v>
      </c>
      <c r="E6" s="150"/>
    </row>
    <row r="7" spans="1:4" ht="22.5" customHeight="1">
      <c r="A7" s="92" t="s">
        <v>19</v>
      </c>
      <c r="B7" s="148">
        <v>8475</v>
      </c>
      <c r="C7" s="107">
        <v>4130</v>
      </c>
      <c r="D7" s="149">
        <f t="shared" si="0"/>
        <v>-0.512684365781711</v>
      </c>
    </row>
    <row r="8" spans="1:4" ht="22.5" customHeight="1">
      <c r="A8" s="92" t="s">
        <v>20</v>
      </c>
      <c r="B8" s="148"/>
      <c r="C8" s="107"/>
      <c r="D8" s="149">
        <f t="shared" si="0"/>
      </c>
    </row>
    <row r="9" spans="1:4" ht="22.5" customHeight="1">
      <c r="A9" s="92" t="s">
        <v>21</v>
      </c>
      <c r="B9" s="148">
        <v>1669</v>
      </c>
      <c r="C9" s="107">
        <v>812</v>
      </c>
      <c r="D9" s="149">
        <f t="shared" si="0"/>
        <v>-0.5134811264230078</v>
      </c>
    </row>
    <row r="10" spans="1:4" ht="22.5" customHeight="1">
      <c r="A10" s="92" t="s">
        <v>22</v>
      </c>
      <c r="B10" s="138">
        <v>11828</v>
      </c>
      <c r="C10" s="107">
        <v>8534</v>
      </c>
      <c r="D10" s="149">
        <f t="shared" si="0"/>
        <v>-0.27849171457558336</v>
      </c>
    </row>
    <row r="11" spans="1:4" ht="22.5" customHeight="1">
      <c r="A11" s="92" t="s">
        <v>23</v>
      </c>
      <c r="B11" s="148">
        <v>1137</v>
      </c>
      <c r="C11" s="107">
        <v>1009</v>
      </c>
      <c r="D11" s="149">
        <f t="shared" si="0"/>
        <v>-0.11257695690413369</v>
      </c>
    </row>
    <row r="12" spans="1:4" ht="22.5" customHeight="1">
      <c r="A12" s="92" t="s">
        <v>24</v>
      </c>
      <c r="B12" s="148">
        <v>301</v>
      </c>
      <c r="C12" s="107">
        <v>258</v>
      </c>
      <c r="D12" s="149">
        <f t="shared" si="0"/>
        <v>-0.14285714285714285</v>
      </c>
    </row>
    <row r="13" spans="1:4" ht="22.5" customHeight="1">
      <c r="A13" s="92" t="s">
        <v>25</v>
      </c>
      <c r="B13" s="148">
        <v>332</v>
      </c>
      <c r="C13" s="107">
        <v>348</v>
      </c>
      <c r="D13" s="149">
        <f t="shared" si="0"/>
        <v>0.04819277108433735</v>
      </c>
    </row>
    <row r="14" spans="1:4" ht="22.5" customHeight="1">
      <c r="A14" s="92" t="s">
        <v>26</v>
      </c>
      <c r="B14" s="148">
        <v>77</v>
      </c>
      <c r="C14" s="107">
        <v>76</v>
      </c>
      <c r="D14" s="149">
        <f t="shared" si="0"/>
        <v>-0.012987012987012988</v>
      </c>
    </row>
    <row r="15" spans="1:4" ht="22.5" customHeight="1">
      <c r="A15" s="92" t="s">
        <v>27</v>
      </c>
      <c r="B15" s="148">
        <v>69</v>
      </c>
      <c r="C15" s="107">
        <v>125</v>
      </c>
      <c r="D15" s="149">
        <f t="shared" si="0"/>
        <v>0.8115942028985508</v>
      </c>
    </row>
    <row r="16" spans="1:4" ht="22.5" customHeight="1">
      <c r="A16" s="92" t="s">
        <v>28</v>
      </c>
      <c r="B16" s="148">
        <v>170</v>
      </c>
      <c r="C16" s="107">
        <v>205</v>
      </c>
      <c r="D16" s="149">
        <f t="shared" si="0"/>
        <v>0.20588235294117646</v>
      </c>
    </row>
    <row r="17" spans="1:4" ht="22.5" customHeight="1">
      <c r="A17" s="92" t="s">
        <v>29</v>
      </c>
      <c r="B17" s="148">
        <v>1180</v>
      </c>
      <c r="C17" s="107">
        <v>11084</v>
      </c>
      <c r="D17" s="149">
        <f t="shared" si="0"/>
        <v>8.39322033898305</v>
      </c>
    </row>
    <row r="18" spans="1:4" ht="22.5" customHeight="1">
      <c r="A18" s="92" t="s">
        <v>30</v>
      </c>
      <c r="B18" s="148">
        <v>215</v>
      </c>
      <c r="C18" s="107">
        <v>213</v>
      </c>
      <c r="D18" s="149">
        <f t="shared" si="0"/>
        <v>-0.009302325581395349</v>
      </c>
    </row>
    <row r="19" spans="1:4" ht="22.5" customHeight="1">
      <c r="A19" s="92" t="s">
        <v>31</v>
      </c>
      <c r="B19" s="148"/>
      <c r="C19" s="107">
        <v>-90</v>
      </c>
      <c r="D19" s="149"/>
    </row>
    <row r="20" spans="1:4" ht="22.5" customHeight="1">
      <c r="A20" s="144" t="s">
        <v>32</v>
      </c>
      <c r="B20" s="140">
        <f>SUM(B21:B27)</f>
        <v>4058</v>
      </c>
      <c r="C20" s="105">
        <f>SUM(C21:C27)</f>
        <v>8317</v>
      </c>
      <c r="D20" s="146">
        <f t="shared" si="0"/>
        <v>1.0495317890586495</v>
      </c>
    </row>
    <row r="21" spans="1:4" ht="22.5" customHeight="1">
      <c r="A21" s="92" t="s">
        <v>33</v>
      </c>
      <c r="B21" s="148">
        <v>2039</v>
      </c>
      <c r="C21" s="107">
        <v>1612</v>
      </c>
      <c r="D21" s="149">
        <f t="shared" si="0"/>
        <v>-0.20941638057871506</v>
      </c>
    </row>
    <row r="22" spans="1:4" ht="22.5" customHeight="1">
      <c r="A22" s="92" t="s">
        <v>34</v>
      </c>
      <c r="B22" s="148">
        <v>849</v>
      </c>
      <c r="C22" s="107">
        <v>2874</v>
      </c>
      <c r="D22" s="149">
        <f t="shared" si="0"/>
        <v>2.385159010600707</v>
      </c>
    </row>
    <row r="23" spans="1:4" ht="22.5" customHeight="1">
      <c r="A23" s="92" t="s">
        <v>35</v>
      </c>
      <c r="B23" s="148">
        <v>219</v>
      </c>
      <c r="C23" s="107">
        <v>785</v>
      </c>
      <c r="D23" s="149">
        <f t="shared" si="0"/>
        <v>2.584474885844749</v>
      </c>
    </row>
    <row r="24" spans="1:4" ht="22.5" customHeight="1">
      <c r="A24" s="92" t="s">
        <v>36</v>
      </c>
      <c r="B24" s="148"/>
      <c r="C24" s="107"/>
      <c r="D24" s="149">
        <f t="shared" si="0"/>
      </c>
    </row>
    <row r="25" spans="1:4" ht="22.5" customHeight="1">
      <c r="A25" s="92" t="s">
        <v>37</v>
      </c>
      <c r="B25" s="148">
        <v>231</v>
      </c>
      <c r="C25" s="107">
        <v>1203</v>
      </c>
      <c r="D25" s="149">
        <f t="shared" si="0"/>
        <v>4.207792207792208</v>
      </c>
    </row>
    <row r="26" spans="1:4" ht="22.5" customHeight="1">
      <c r="A26" s="92" t="s">
        <v>38</v>
      </c>
      <c r="B26" s="148"/>
      <c r="C26" s="111"/>
      <c r="D26" s="149">
        <f t="shared" si="0"/>
      </c>
    </row>
    <row r="27" spans="1:4" ht="22.5" customHeight="1">
      <c r="A27" s="92" t="s">
        <v>39</v>
      </c>
      <c r="B27" s="148">
        <v>720</v>
      </c>
      <c r="C27" s="111">
        <v>1843</v>
      </c>
      <c r="D27" s="149"/>
    </row>
    <row r="28" spans="1:4" ht="22.5" customHeight="1">
      <c r="A28" s="144" t="s">
        <v>40</v>
      </c>
      <c r="B28" s="140">
        <f>B4+B20</f>
        <v>46817</v>
      </c>
      <c r="C28" s="140">
        <f>C4+C20</f>
        <v>48303</v>
      </c>
      <c r="D28" s="146">
        <f>IF(B28=0,"",(C28-B28)/B28)</f>
        <v>0.03174060704444966</v>
      </c>
    </row>
    <row r="30" ht="24.75" customHeight="1"/>
  </sheetData>
  <sheetProtection/>
  <mergeCells count="1">
    <mergeCell ref="A1:D1"/>
  </mergeCells>
  <printOptions horizontalCentered="1" verticalCentered="1"/>
  <pageMargins left="0.71" right="0.71" top="0.9" bottom="0.7900000000000001" header="0.31" footer="0.43000000000000005"/>
  <pageSetup firstPageNumber="1" useFirstPageNumber="1" horizontalDpi="600" verticalDpi="6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D28"/>
  <sheetViews>
    <sheetView showGridLines="0" showZeros="0" zoomScalePageLayoutView="0" workbookViewId="0" topLeftCell="A14">
      <selection activeCell="A17" sqref="A17"/>
    </sheetView>
  </sheetViews>
  <sheetFormatPr defaultColWidth="9.00390625" defaultRowHeight="14.25"/>
  <cols>
    <col min="1" max="1" width="35.25390625" style="78" customWidth="1"/>
    <col min="2" max="2" width="15.00390625" style="78" customWidth="1"/>
    <col min="3" max="3" width="15.125" style="79" customWidth="1"/>
    <col min="4" max="4" width="17.25390625" style="79" customWidth="1"/>
    <col min="5" max="175" width="9.125" style="80" customWidth="1"/>
    <col min="176" max="16384" width="9.00390625" style="80" customWidth="1"/>
  </cols>
  <sheetData>
    <row r="1" spans="1:4" ht="27" customHeight="1">
      <c r="A1" s="163" t="s">
        <v>41</v>
      </c>
      <c r="B1" s="163"/>
      <c r="C1" s="163"/>
      <c r="D1" s="163"/>
    </row>
    <row r="2" spans="1:4" ht="21.75" customHeight="1">
      <c r="A2" s="81"/>
      <c r="B2" s="81"/>
      <c r="C2" s="82"/>
      <c r="D2" s="137" t="s">
        <v>11</v>
      </c>
    </row>
    <row r="3" spans="1:4" ht="40.5" customHeight="1">
      <c r="A3" s="84" t="s">
        <v>12</v>
      </c>
      <c r="B3" s="85" t="s">
        <v>13</v>
      </c>
      <c r="C3" s="85" t="s">
        <v>14</v>
      </c>
      <c r="D3" s="86" t="s">
        <v>15</v>
      </c>
    </row>
    <row r="4" spans="1:4" ht="22.5" customHeight="1">
      <c r="A4" s="87" t="s">
        <v>42</v>
      </c>
      <c r="B4" s="88">
        <v>38202</v>
      </c>
      <c r="C4" s="88">
        <v>42705</v>
      </c>
      <c r="D4" s="90">
        <f aca="true" t="shared" si="0" ref="D4:D22">IF(B4=0,"",(C4-B4)/B4)</f>
        <v>0.11787340976912204</v>
      </c>
    </row>
    <row r="5" spans="1:4" ht="22.5" customHeight="1">
      <c r="A5" s="87" t="s">
        <v>43</v>
      </c>
      <c r="B5" s="88"/>
      <c r="C5" s="88"/>
      <c r="D5" s="90">
        <f t="shared" si="0"/>
      </c>
    </row>
    <row r="6" spans="1:4" ht="22.5" customHeight="1">
      <c r="A6" s="87" t="s">
        <v>44</v>
      </c>
      <c r="B6" s="88"/>
      <c r="C6" s="88">
        <v>150</v>
      </c>
      <c r="D6" s="90">
        <f t="shared" si="0"/>
      </c>
    </row>
    <row r="7" spans="1:4" ht="22.5" customHeight="1">
      <c r="A7" s="87" t="s">
        <v>45</v>
      </c>
      <c r="B7" s="88">
        <v>61790</v>
      </c>
      <c r="C7" s="88">
        <v>55097</v>
      </c>
      <c r="D7" s="90">
        <f t="shared" si="0"/>
        <v>-0.10831849813885742</v>
      </c>
    </row>
    <row r="8" spans="1:4" ht="22.5" customHeight="1">
      <c r="A8" s="87" t="s">
        <v>46</v>
      </c>
      <c r="B8" s="88">
        <v>36063</v>
      </c>
      <c r="C8" s="88">
        <v>45175</v>
      </c>
      <c r="D8" s="90">
        <f t="shared" si="0"/>
        <v>0.25266894046529687</v>
      </c>
    </row>
    <row r="9" spans="1:4" ht="22.5" customHeight="1">
      <c r="A9" s="87" t="s">
        <v>47</v>
      </c>
      <c r="B9" s="88">
        <v>314</v>
      </c>
      <c r="C9" s="91">
        <v>194</v>
      </c>
      <c r="D9" s="90">
        <f t="shared" si="0"/>
        <v>-0.3821656050955414</v>
      </c>
    </row>
    <row r="10" spans="1:4" ht="22.5" customHeight="1">
      <c r="A10" s="87" t="s">
        <v>48</v>
      </c>
      <c r="B10" s="88">
        <v>3293</v>
      </c>
      <c r="C10" s="88">
        <v>4121</v>
      </c>
      <c r="D10" s="90">
        <f t="shared" si="0"/>
        <v>0.2514424536896447</v>
      </c>
    </row>
    <row r="11" spans="1:4" ht="22.5" customHeight="1">
      <c r="A11" s="92" t="s">
        <v>49</v>
      </c>
      <c r="B11" s="88">
        <v>29358</v>
      </c>
      <c r="C11" s="88">
        <v>19567</v>
      </c>
      <c r="D11" s="90">
        <f t="shared" si="0"/>
        <v>-0.3335036446624429</v>
      </c>
    </row>
    <row r="12" spans="1:4" ht="22.5" customHeight="1">
      <c r="A12" s="87" t="s">
        <v>50</v>
      </c>
      <c r="B12" s="88">
        <v>14115</v>
      </c>
      <c r="C12" s="88">
        <v>16975</v>
      </c>
      <c r="D12" s="90">
        <f t="shared" si="0"/>
        <v>0.20262132483173928</v>
      </c>
    </row>
    <row r="13" spans="1:4" ht="22.5" customHeight="1">
      <c r="A13" s="87" t="s">
        <v>51</v>
      </c>
      <c r="B13" s="88">
        <v>825</v>
      </c>
      <c r="C13" s="88">
        <v>709</v>
      </c>
      <c r="D13" s="90">
        <f t="shared" si="0"/>
        <v>-0.1406060606060606</v>
      </c>
    </row>
    <row r="14" spans="1:4" ht="22.5" customHeight="1">
      <c r="A14" s="87" t="s">
        <v>52</v>
      </c>
      <c r="B14" s="88">
        <v>10165</v>
      </c>
      <c r="C14" s="88">
        <v>13796</v>
      </c>
      <c r="D14" s="90">
        <f t="shared" si="0"/>
        <v>0.3572060993605509</v>
      </c>
    </row>
    <row r="15" spans="1:4" ht="22.5" customHeight="1">
      <c r="A15" s="87" t="s">
        <v>53</v>
      </c>
      <c r="B15" s="88">
        <v>77779</v>
      </c>
      <c r="C15" s="88">
        <v>53762</v>
      </c>
      <c r="D15" s="90">
        <f t="shared" si="0"/>
        <v>-0.3087851476619653</v>
      </c>
    </row>
    <row r="16" spans="1:4" ht="22.5" customHeight="1">
      <c r="A16" s="87" t="s">
        <v>54</v>
      </c>
      <c r="B16" s="88">
        <v>5049</v>
      </c>
      <c r="C16" s="88">
        <v>5619</v>
      </c>
      <c r="D16" s="90">
        <f t="shared" si="0"/>
        <v>0.11289364230540701</v>
      </c>
    </row>
    <row r="17" spans="1:4" ht="22.5" customHeight="1">
      <c r="A17" s="87" t="s">
        <v>55</v>
      </c>
      <c r="B17" s="88">
        <v>423</v>
      </c>
      <c r="C17" s="88">
        <v>744</v>
      </c>
      <c r="D17" s="90">
        <f t="shared" si="0"/>
        <v>0.7588652482269503</v>
      </c>
    </row>
    <row r="18" spans="1:4" ht="22.5" customHeight="1">
      <c r="A18" s="87" t="s">
        <v>56</v>
      </c>
      <c r="B18" s="88">
        <v>1210</v>
      </c>
      <c r="C18" s="88">
        <v>116</v>
      </c>
      <c r="D18" s="90">
        <f t="shared" si="0"/>
        <v>-0.9041322314049587</v>
      </c>
    </row>
    <row r="19" spans="1:4" ht="22.5" customHeight="1">
      <c r="A19" s="87" t="s">
        <v>57</v>
      </c>
      <c r="B19" s="88"/>
      <c r="C19" s="88"/>
      <c r="D19" s="90">
        <f t="shared" si="0"/>
      </c>
    </row>
    <row r="20" spans="1:4" ht="22.5" customHeight="1">
      <c r="A20" s="87" t="s">
        <v>58</v>
      </c>
      <c r="B20" s="133">
        <v>923</v>
      </c>
      <c r="C20" s="88">
        <v>613</v>
      </c>
      <c r="D20" s="90">
        <f t="shared" si="0"/>
        <v>-0.3358613217768147</v>
      </c>
    </row>
    <row r="21" spans="1:4" ht="22.5" customHeight="1">
      <c r="A21" s="87" t="s">
        <v>59</v>
      </c>
      <c r="B21" s="133">
        <v>8704</v>
      </c>
      <c r="C21" s="88">
        <v>6292</v>
      </c>
      <c r="D21" s="90">
        <f t="shared" si="0"/>
        <v>-0.2771139705882353</v>
      </c>
    </row>
    <row r="22" spans="1:4" ht="22.5" customHeight="1">
      <c r="A22" s="87" t="s">
        <v>60</v>
      </c>
      <c r="B22" s="133"/>
      <c r="C22" s="88">
        <v>1034</v>
      </c>
      <c r="D22" s="90">
        <f t="shared" si="0"/>
      </c>
    </row>
    <row r="23" spans="1:4" ht="22.5" customHeight="1">
      <c r="A23" s="87" t="s">
        <v>61</v>
      </c>
      <c r="B23" s="133"/>
      <c r="C23" s="88"/>
      <c r="D23" s="90">
        <f aca="true" t="shared" si="1" ref="D23:D28">IF(B23=0,"",(C23-B23)/B23)</f>
      </c>
    </row>
    <row r="24" spans="1:4" ht="22.5" customHeight="1">
      <c r="A24" s="87" t="s">
        <v>62</v>
      </c>
      <c r="B24" s="138"/>
      <c r="C24" s="88"/>
      <c r="D24" s="90">
        <f t="shared" si="1"/>
      </c>
    </row>
    <row r="25" spans="1:4" ht="22.5" customHeight="1">
      <c r="A25" s="87" t="s">
        <v>63</v>
      </c>
      <c r="B25" s="138">
        <v>2720</v>
      </c>
      <c r="C25" s="88">
        <v>5132</v>
      </c>
      <c r="D25" s="90">
        <f t="shared" si="1"/>
        <v>0.8867647058823529</v>
      </c>
    </row>
    <row r="26" spans="1:4" ht="22.5" customHeight="1">
      <c r="A26" s="87" t="s">
        <v>64</v>
      </c>
      <c r="B26" s="139">
        <v>6637</v>
      </c>
      <c r="C26" s="88">
        <v>4949</v>
      </c>
      <c r="D26" s="90">
        <f t="shared" si="1"/>
        <v>-0.25433177640500226</v>
      </c>
    </row>
    <row r="27" spans="1:4" ht="22.5" customHeight="1">
      <c r="A27" s="87" t="s">
        <v>65</v>
      </c>
      <c r="B27" s="138">
        <v>54</v>
      </c>
      <c r="C27" s="88">
        <v>31</v>
      </c>
      <c r="D27" s="90">
        <f t="shared" si="1"/>
        <v>-0.42592592592592593</v>
      </c>
    </row>
    <row r="28" spans="1:4" ht="22.5" customHeight="1">
      <c r="A28" s="95" t="s">
        <v>66</v>
      </c>
      <c r="B28" s="140">
        <f>SUM(B4:B27)</f>
        <v>297624</v>
      </c>
      <c r="C28" s="140">
        <f>SUM(C4:C27)</f>
        <v>276781</v>
      </c>
      <c r="D28" s="141">
        <f t="shared" si="1"/>
        <v>-0.07003131467892375</v>
      </c>
    </row>
  </sheetData>
  <sheetProtection/>
  <mergeCells count="1">
    <mergeCell ref="A1:D1"/>
  </mergeCells>
  <printOptions horizontalCentered="1"/>
  <pageMargins left="0.7900000000000001" right="0.56" top="1.09" bottom="0.59" header="0.39" footer="0.39"/>
  <pageSetup firstPageNumber="2" useFirstPageNumber="1" horizontalDpi="600" verticalDpi="6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G20"/>
  <sheetViews>
    <sheetView showGridLines="0" showZeros="0" zoomScalePageLayoutView="0" workbookViewId="0" topLeftCell="A1">
      <selection activeCell="G19" sqref="G19"/>
    </sheetView>
  </sheetViews>
  <sheetFormatPr defaultColWidth="8.75390625" defaultRowHeight="14.25"/>
  <cols>
    <col min="1" max="1" width="29.375" style="129" customWidth="1"/>
    <col min="2" max="2" width="8.875" style="130" customWidth="1"/>
    <col min="3" max="3" width="8.75390625" style="130" customWidth="1"/>
    <col min="4" max="4" width="8.50390625" style="130" bestFit="1" customWidth="1"/>
    <col min="5" max="5" width="10.00390625" style="130" customWidth="1"/>
    <col min="6" max="7" width="9.125" style="130" customWidth="1"/>
    <col min="8" max="16384" width="8.75390625" style="131" customWidth="1"/>
  </cols>
  <sheetData>
    <row r="1" spans="1:7" ht="27" customHeight="1">
      <c r="A1" s="164" t="s">
        <v>67</v>
      </c>
      <c r="B1" s="164"/>
      <c r="C1" s="164"/>
      <c r="D1" s="164"/>
      <c r="E1" s="164"/>
      <c r="F1" s="164"/>
      <c r="G1" s="164"/>
    </row>
    <row r="2" spans="6:7" ht="21.75" customHeight="1">
      <c r="F2" s="165" t="s">
        <v>68</v>
      </c>
      <c r="G2" s="165"/>
    </row>
    <row r="3" spans="1:7" ht="46.5" customHeight="1">
      <c r="A3" s="119" t="s">
        <v>12</v>
      </c>
      <c r="B3" s="85" t="s">
        <v>13</v>
      </c>
      <c r="C3" s="85" t="s">
        <v>14</v>
      </c>
      <c r="D3" s="119" t="s">
        <v>69</v>
      </c>
      <c r="E3" s="119" t="s">
        <v>70</v>
      </c>
      <c r="F3" s="119" t="s">
        <v>71</v>
      </c>
      <c r="G3" s="119" t="s">
        <v>72</v>
      </c>
    </row>
    <row r="4" spans="1:7" ht="33.75" customHeight="1">
      <c r="A4" s="132" t="s">
        <v>73</v>
      </c>
      <c r="B4" s="88">
        <v>61790</v>
      </c>
      <c r="C4" s="88">
        <v>55097</v>
      </c>
      <c r="D4" s="124">
        <f>C4-B4</f>
        <v>-6693</v>
      </c>
      <c r="E4" s="109">
        <f>ROUND(D4/B4,4)</f>
        <v>-0.1083</v>
      </c>
      <c r="F4" s="109"/>
      <c r="G4" s="109"/>
    </row>
    <row r="5" spans="1:7" ht="33.75" customHeight="1">
      <c r="A5" s="132" t="s">
        <v>74</v>
      </c>
      <c r="B5" s="88">
        <v>36063</v>
      </c>
      <c r="C5" s="88">
        <v>45175</v>
      </c>
      <c r="D5" s="124">
        <f>C5-B5</f>
        <v>9112</v>
      </c>
      <c r="E5" s="109">
        <f>ROUND(D5/B5,4)</f>
        <v>0.2527</v>
      </c>
      <c r="F5" s="109"/>
      <c r="G5" s="109"/>
    </row>
    <row r="6" spans="1:7" ht="33.75" customHeight="1">
      <c r="A6" s="132" t="s">
        <v>75</v>
      </c>
      <c r="B6" s="88">
        <v>314</v>
      </c>
      <c r="C6" s="91">
        <v>194</v>
      </c>
      <c r="D6" s="124">
        <f>C6-B6</f>
        <v>-120</v>
      </c>
      <c r="E6" s="109">
        <f>ROUND(D6/B6,4)</f>
        <v>-0.3822</v>
      </c>
      <c r="F6" s="109"/>
      <c r="G6" s="109"/>
    </row>
    <row r="7" spans="1:7" ht="33.75" customHeight="1">
      <c r="A7" s="132" t="s">
        <v>76</v>
      </c>
      <c r="B7" s="88">
        <v>3293</v>
      </c>
      <c r="C7" s="88">
        <v>4121</v>
      </c>
      <c r="D7" s="124">
        <f aca="true" t="shared" si="0" ref="D7:D17">C7-B7</f>
        <v>828</v>
      </c>
      <c r="E7" s="109">
        <f aca="true" t="shared" si="1" ref="E7:E16">ROUND(D7/B7,4)</f>
        <v>0.2514</v>
      </c>
      <c r="F7" s="109"/>
      <c r="G7" s="109"/>
    </row>
    <row r="8" spans="1:7" ht="33.75" customHeight="1">
      <c r="A8" s="132" t="s">
        <v>77</v>
      </c>
      <c r="B8" s="88">
        <v>29358</v>
      </c>
      <c r="C8" s="88">
        <v>19567</v>
      </c>
      <c r="D8" s="124">
        <f t="shared" si="0"/>
        <v>-9791</v>
      </c>
      <c r="E8" s="109">
        <f t="shared" si="1"/>
        <v>-0.3335</v>
      </c>
      <c r="F8" s="109"/>
      <c r="G8" s="109"/>
    </row>
    <row r="9" spans="1:7" ht="33.75" customHeight="1">
      <c r="A9" s="132" t="s">
        <v>78</v>
      </c>
      <c r="B9" s="88">
        <v>14115</v>
      </c>
      <c r="C9" s="88">
        <v>16975</v>
      </c>
      <c r="D9" s="124">
        <f t="shared" si="0"/>
        <v>2860</v>
      </c>
      <c r="E9" s="109">
        <f t="shared" si="1"/>
        <v>0.2026</v>
      </c>
      <c r="F9" s="109"/>
      <c r="G9" s="109"/>
    </row>
    <row r="10" spans="1:7" ht="33.75" customHeight="1">
      <c r="A10" s="132" t="s">
        <v>79</v>
      </c>
      <c r="B10" s="88">
        <v>825</v>
      </c>
      <c r="C10" s="88">
        <v>709</v>
      </c>
      <c r="D10" s="124">
        <f t="shared" si="0"/>
        <v>-116</v>
      </c>
      <c r="E10" s="109">
        <f t="shared" si="1"/>
        <v>-0.1406</v>
      </c>
      <c r="F10" s="109"/>
      <c r="G10" s="109"/>
    </row>
    <row r="11" spans="1:7" ht="33.75" customHeight="1">
      <c r="A11" s="132" t="s">
        <v>80</v>
      </c>
      <c r="B11" s="88">
        <v>10165</v>
      </c>
      <c r="C11" s="88">
        <v>13796</v>
      </c>
      <c r="D11" s="124">
        <f t="shared" si="0"/>
        <v>3631</v>
      </c>
      <c r="E11" s="109">
        <f t="shared" si="1"/>
        <v>0.3572</v>
      </c>
      <c r="F11" s="109"/>
      <c r="G11" s="109"/>
    </row>
    <row r="12" spans="1:7" ht="33.75" customHeight="1">
      <c r="A12" s="132" t="s">
        <v>81</v>
      </c>
      <c r="B12" s="88">
        <v>77779</v>
      </c>
      <c r="C12" s="88">
        <v>53762</v>
      </c>
      <c r="D12" s="124">
        <f t="shared" si="0"/>
        <v>-24017</v>
      </c>
      <c r="E12" s="109">
        <f t="shared" si="1"/>
        <v>-0.3088</v>
      </c>
      <c r="F12" s="109"/>
      <c r="G12" s="109"/>
    </row>
    <row r="13" spans="1:7" ht="33.75" customHeight="1">
      <c r="A13" s="132" t="s">
        <v>82</v>
      </c>
      <c r="B13" s="88">
        <v>5049</v>
      </c>
      <c r="C13" s="88">
        <v>5619</v>
      </c>
      <c r="D13" s="124">
        <f t="shared" si="0"/>
        <v>570</v>
      </c>
      <c r="E13" s="109">
        <f t="shared" si="1"/>
        <v>0.1129</v>
      </c>
      <c r="F13" s="109"/>
      <c r="G13" s="109"/>
    </row>
    <row r="14" spans="1:7" ht="33.75" customHeight="1">
      <c r="A14" s="132" t="s">
        <v>83</v>
      </c>
      <c r="B14" s="88">
        <v>1210</v>
      </c>
      <c r="C14" s="88">
        <v>116</v>
      </c>
      <c r="D14" s="124">
        <f t="shared" si="0"/>
        <v>-1094</v>
      </c>
      <c r="E14" s="109">
        <f t="shared" si="1"/>
        <v>-0.9041</v>
      </c>
      <c r="F14" s="109"/>
      <c r="G14" s="109"/>
    </row>
    <row r="15" spans="1:7" ht="33.75" customHeight="1">
      <c r="A15" s="132" t="s">
        <v>84</v>
      </c>
      <c r="B15" s="133">
        <v>923</v>
      </c>
      <c r="C15" s="88">
        <v>613</v>
      </c>
      <c r="D15" s="124">
        <f t="shared" si="0"/>
        <v>-310</v>
      </c>
      <c r="E15" s="109">
        <f t="shared" si="1"/>
        <v>-0.3359</v>
      </c>
      <c r="F15" s="109"/>
      <c r="G15" s="109"/>
    </row>
    <row r="16" spans="1:7" ht="33.75" customHeight="1">
      <c r="A16" s="132" t="s">
        <v>85</v>
      </c>
      <c r="B16" s="133">
        <v>8704</v>
      </c>
      <c r="C16" s="88">
        <v>6292</v>
      </c>
      <c r="D16" s="124">
        <f t="shared" si="0"/>
        <v>-2412</v>
      </c>
      <c r="E16" s="109">
        <f t="shared" si="1"/>
        <v>-0.2771</v>
      </c>
      <c r="F16" s="109"/>
      <c r="G16" s="109"/>
    </row>
    <row r="17" spans="1:7" ht="33.75" customHeight="1">
      <c r="A17" s="132" t="s">
        <v>86</v>
      </c>
      <c r="B17" s="91"/>
      <c r="C17" s="108"/>
      <c r="D17" s="124">
        <f t="shared" si="0"/>
        <v>0</v>
      </c>
      <c r="E17" s="124"/>
      <c r="F17" s="109"/>
      <c r="G17" s="109"/>
    </row>
    <row r="18" spans="1:7" ht="33.75" customHeight="1">
      <c r="A18" s="132" t="s">
        <v>87</v>
      </c>
      <c r="B18" s="91"/>
      <c r="C18" s="108">
        <v>1034</v>
      </c>
      <c r="D18" s="124"/>
      <c r="E18" s="124"/>
      <c r="F18" s="109"/>
      <c r="G18" s="109"/>
    </row>
    <row r="19" spans="1:7" ht="33.75" customHeight="1">
      <c r="A19" s="134" t="s">
        <v>88</v>
      </c>
      <c r="B19" s="135">
        <f>SUM(B4:B17)</f>
        <v>249588</v>
      </c>
      <c r="C19" s="135">
        <f>SUM(C4:C18)</f>
        <v>223070</v>
      </c>
      <c r="D19" s="128">
        <f>C19-B19</f>
        <v>-26518</v>
      </c>
      <c r="E19" s="128">
        <f>ROUND(D19/B19,4)</f>
        <v>-0.1062</v>
      </c>
      <c r="F19" s="109"/>
      <c r="G19" s="109"/>
    </row>
    <row r="20" spans="1:7" ht="33.75" customHeight="1">
      <c r="A20" s="134" t="s">
        <v>66</v>
      </c>
      <c r="B20" s="136">
        <v>297624</v>
      </c>
      <c r="C20" s="127">
        <v>276781</v>
      </c>
      <c r="D20" s="128">
        <f>C20-B20</f>
        <v>-20843</v>
      </c>
      <c r="E20" s="128">
        <f>ROUND(D20/B20,4)</f>
        <v>-0.07</v>
      </c>
      <c r="F20" s="106">
        <f>ROUND(B19/B20,4)</f>
        <v>0.8386</v>
      </c>
      <c r="G20" s="106">
        <f>ROUND(C19/C20,4)</f>
        <v>0.8059</v>
      </c>
    </row>
  </sheetData>
  <sheetProtection/>
  <protectedRanges>
    <protectedRange sqref="B8:B9 B11" name="区域4_3_1"/>
    <protectedRange sqref="B13" name="区域4_3_2"/>
  </protectedRanges>
  <mergeCells count="2">
    <mergeCell ref="A1:G1"/>
    <mergeCell ref="F2:G2"/>
  </mergeCells>
  <printOptions horizontalCentered="1"/>
  <pageMargins left="0.7900000000000001" right="0.56" top="1.09" bottom="0.59" header="0.39" footer="0.39"/>
  <pageSetup firstPageNumber="2" useFirstPageNumber="1" horizontalDpi="600" verticalDpi="6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IQ36"/>
  <sheetViews>
    <sheetView showGridLines="0" showZeros="0" zoomScalePageLayoutView="0" workbookViewId="0" topLeftCell="A16">
      <selection activeCell="C23" sqref="C23:C25"/>
    </sheetView>
  </sheetViews>
  <sheetFormatPr defaultColWidth="9.00390625" defaultRowHeight="14.25"/>
  <cols>
    <col min="1" max="1" width="42.50390625" style="97" customWidth="1"/>
    <col min="2" max="2" width="12.50390625" style="97" customWidth="1"/>
    <col min="3" max="3" width="13.25390625" style="97" customWidth="1"/>
    <col min="4" max="4" width="14.125" style="97" customWidth="1"/>
    <col min="5" max="5" width="12.75390625" style="12" customWidth="1"/>
    <col min="6" max="251" width="9.00390625" style="12" customWidth="1"/>
  </cols>
  <sheetData>
    <row r="1" spans="1:4" s="12" customFormat="1" ht="27" customHeight="1">
      <c r="A1" s="164" t="s">
        <v>89</v>
      </c>
      <c r="B1" s="164"/>
      <c r="C1" s="164"/>
      <c r="D1" s="164"/>
    </row>
    <row r="2" spans="1:4" s="12" customFormat="1" ht="21.75" customHeight="1">
      <c r="A2" s="116"/>
      <c r="B2" s="117"/>
      <c r="D2" s="118" t="s">
        <v>68</v>
      </c>
    </row>
    <row r="3" spans="1:4" s="113" customFormat="1" ht="30.75" customHeight="1">
      <c r="A3" s="119" t="s">
        <v>90</v>
      </c>
      <c r="B3" s="119" t="s">
        <v>91</v>
      </c>
      <c r="C3" s="119" t="s">
        <v>14</v>
      </c>
      <c r="D3" s="119" t="s">
        <v>92</v>
      </c>
    </row>
    <row r="4" spans="1:251" s="114" customFormat="1" ht="18" customHeight="1">
      <c r="A4" s="120" t="s">
        <v>93</v>
      </c>
      <c r="B4" s="121">
        <f>B5+B33</f>
        <v>185149</v>
      </c>
      <c r="C4" s="122">
        <f>C5+C33+C34</f>
        <v>214746</v>
      </c>
      <c r="D4" s="106">
        <f>(C4-B4)/B4</f>
        <v>0.1598550356739707</v>
      </c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14" customFormat="1" ht="18" customHeight="1">
      <c r="A5" s="120" t="s">
        <v>94</v>
      </c>
      <c r="B5" s="121">
        <f>SUM(B6:B32)</f>
        <v>114312</v>
      </c>
      <c r="C5" s="122">
        <f>SUM(C6:C32)</f>
        <v>137453</v>
      </c>
      <c r="D5" s="106">
        <f>(C5-B5)/B5</f>
        <v>0.20243718944642733</v>
      </c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  <c r="FK5" s="113"/>
      <c r="FL5" s="113"/>
      <c r="FM5" s="113"/>
      <c r="FN5" s="113"/>
      <c r="FO5" s="113"/>
      <c r="FP5" s="113"/>
      <c r="FQ5" s="113"/>
      <c r="FR5" s="113"/>
      <c r="FS5" s="113"/>
      <c r="FT5" s="113"/>
      <c r="FU5" s="113"/>
      <c r="FV5" s="113"/>
      <c r="FW5" s="113"/>
      <c r="FX5" s="113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15" customFormat="1" ht="18" customHeight="1">
      <c r="A6" s="123" t="s">
        <v>95</v>
      </c>
      <c r="B6" s="108">
        <v>825</v>
      </c>
      <c r="C6" s="108">
        <v>825</v>
      </c>
      <c r="D6" s="106">
        <f>(C6-B6)/B6</f>
        <v>0</v>
      </c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3"/>
      <c r="FS6" s="113"/>
      <c r="FT6" s="113"/>
      <c r="FU6" s="113"/>
      <c r="FV6" s="113"/>
      <c r="FW6" s="113"/>
      <c r="FX6" s="113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251" s="115" customFormat="1" ht="18" customHeight="1">
      <c r="A7" s="123" t="s">
        <v>96</v>
      </c>
      <c r="B7" s="108">
        <v>800</v>
      </c>
      <c r="C7" s="108">
        <v>800</v>
      </c>
      <c r="D7" s="106">
        <f>(C7-B7)/B7</f>
        <v>0</v>
      </c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  <c r="FR7" s="113"/>
      <c r="FS7" s="113"/>
      <c r="FT7" s="113"/>
      <c r="FU7" s="113"/>
      <c r="FV7" s="113"/>
      <c r="FW7" s="113"/>
      <c r="FX7" s="113"/>
      <c r="FY7" s="113"/>
      <c r="FZ7" s="113"/>
      <c r="GA7" s="113"/>
      <c r="GB7" s="113"/>
      <c r="GC7" s="113"/>
      <c r="GD7" s="113"/>
      <c r="GE7" s="113"/>
      <c r="GF7" s="113"/>
      <c r="GG7" s="113"/>
      <c r="GH7" s="113"/>
      <c r="GI7" s="113"/>
      <c r="GJ7" s="113"/>
      <c r="GK7" s="113"/>
      <c r="GL7" s="113"/>
      <c r="GM7" s="113"/>
      <c r="GN7" s="113"/>
      <c r="GO7" s="113"/>
      <c r="GP7" s="113"/>
      <c r="GQ7" s="113"/>
      <c r="GR7" s="113"/>
      <c r="GS7" s="113"/>
      <c r="GT7" s="113"/>
      <c r="GU7" s="113"/>
      <c r="GV7" s="113"/>
      <c r="GW7" s="113"/>
      <c r="GX7" s="113"/>
      <c r="GY7" s="113"/>
      <c r="GZ7" s="113"/>
      <c r="HA7" s="113"/>
      <c r="HB7" s="113"/>
      <c r="HC7" s="113"/>
      <c r="HD7" s="113"/>
      <c r="HE7" s="113"/>
      <c r="HF7" s="113"/>
      <c r="HG7" s="113"/>
      <c r="HH7" s="113"/>
      <c r="HI7" s="113"/>
      <c r="HJ7" s="113"/>
      <c r="HK7" s="113"/>
      <c r="HL7" s="113"/>
      <c r="HM7" s="113"/>
      <c r="HN7" s="113"/>
      <c r="HO7" s="113"/>
      <c r="HP7" s="113"/>
      <c r="HQ7" s="113"/>
      <c r="HR7" s="113"/>
      <c r="HS7" s="113"/>
      <c r="HT7" s="113"/>
      <c r="HU7" s="113"/>
      <c r="HV7" s="113"/>
      <c r="HW7" s="113"/>
      <c r="HX7" s="113"/>
      <c r="HY7" s="113"/>
      <c r="HZ7" s="113"/>
      <c r="IA7" s="113"/>
      <c r="IB7" s="113"/>
      <c r="IC7" s="113"/>
      <c r="ID7" s="113"/>
      <c r="IE7" s="113"/>
      <c r="IF7" s="113"/>
      <c r="IG7" s="113"/>
      <c r="IH7" s="113"/>
      <c r="II7" s="113"/>
      <c r="IJ7" s="113"/>
      <c r="IK7" s="113"/>
      <c r="IL7" s="113"/>
      <c r="IM7" s="113"/>
      <c r="IN7" s="113"/>
      <c r="IO7" s="113"/>
      <c r="IP7" s="113"/>
      <c r="IQ7" s="113"/>
    </row>
    <row r="8" spans="1:251" s="115" customFormat="1" ht="18" customHeight="1">
      <c r="A8" s="123" t="s">
        <v>97</v>
      </c>
      <c r="B8" s="124">
        <v>104</v>
      </c>
      <c r="C8" s="124">
        <v>104</v>
      </c>
      <c r="D8" s="106">
        <f>(C8-B8)/B8</f>
        <v>0</v>
      </c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  <c r="HF8" s="113"/>
      <c r="HG8" s="113"/>
      <c r="HH8" s="113"/>
      <c r="HI8" s="113"/>
      <c r="HJ8" s="113"/>
      <c r="HK8" s="113"/>
      <c r="HL8" s="113"/>
      <c r="HM8" s="113"/>
      <c r="HN8" s="113"/>
      <c r="HO8" s="113"/>
      <c r="HP8" s="113"/>
      <c r="HQ8" s="113"/>
      <c r="HR8" s="113"/>
      <c r="HS8" s="113"/>
      <c r="HT8" s="113"/>
      <c r="HU8" s="113"/>
      <c r="HV8" s="113"/>
      <c r="HW8" s="113"/>
      <c r="HX8" s="113"/>
      <c r="HY8" s="113"/>
      <c r="HZ8" s="113"/>
      <c r="IA8" s="113"/>
      <c r="IB8" s="113"/>
      <c r="IC8" s="113"/>
      <c r="ID8" s="113"/>
      <c r="IE8" s="113"/>
      <c r="IF8" s="113"/>
      <c r="IG8" s="113"/>
      <c r="IH8" s="113"/>
      <c r="II8" s="113"/>
      <c r="IJ8" s="113"/>
      <c r="IK8" s="113"/>
      <c r="IL8" s="113"/>
      <c r="IM8" s="113"/>
      <c r="IN8" s="113"/>
      <c r="IO8" s="113"/>
      <c r="IP8" s="113"/>
      <c r="IQ8" s="113"/>
    </row>
    <row r="9" spans="1:251" s="115" customFormat="1" ht="18" customHeight="1">
      <c r="A9" s="123" t="s">
        <v>98</v>
      </c>
      <c r="B9" s="124"/>
      <c r="C9" s="124"/>
      <c r="D9" s="109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  <c r="FG9" s="113"/>
      <c r="FH9" s="113"/>
      <c r="FI9" s="113"/>
      <c r="FJ9" s="113"/>
      <c r="FK9" s="113"/>
      <c r="FL9" s="113"/>
      <c r="FM9" s="113"/>
      <c r="FN9" s="113"/>
      <c r="FO9" s="113"/>
      <c r="FP9" s="113"/>
      <c r="FQ9" s="113"/>
      <c r="FR9" s="113"/>
      <c r="FS9" s="113"/>
      <c r="FT9" s="113"/>
      <c r="FU9" s="113"/>
      <c r="FV9" s="113"/>
      <c r="FW9" s="113"/>
      <c r="FX9" s="113"/>
      <c r="FY9" s="113"/>
      <c r="FZ9" s="113"/>
      <c r="GA9" s="113"/>
      <c r="GB9" s="113"/>
      <c r="GC9" s="113"/>
      <c r="GD9" s="113"/>
      <c r="GE9" s="113"/>
      <c r="GF9" s="113"/>
      <c r="GG9" s="113"/>
      <c r="GH9" s="113"/>
      <c r="GI9" s="113"/>
      <c r="GJ9" s="113"/>
      <c r="GK9" s="113"/>
      <c r="GL9" s="113"/>
      <c r="GM9" s="113"/>
      <c r="GN9" s="113"/>
      <c r="GO9" s="113"/>
      <c r="GP9" s="113"/>
      <c r="GQ9" s="113"/>
      <c r="GR9" s="113"/>
      <c r="GS9" s="113"/>
      <c r="GT9" s="113"/>
      <c r="GU9" s="113"/>
      <c r="GV9" s="113"/>
      <c r="GW9" s="113"/>
      <c r="GX9" s="113"/>
      <c r="GY9" s="113"/>
      <c r="GZ9" s="113"/>
      <c r="HA9" s="113"/>
      <c r="HB9" s="113"/>
      <c r="HC9" s="113"/>
      <c r="HD9" s="113"/>
      <c r="HE9" s="113"/>
      <c r="HF9" s="113"/>
      <c r="HG9" s="113"/>
      <c r="HH9" s="113"/>
      <c r="HI9" s="113"/>
      <c r="HJ9" s="113"/>
      <c r="HK9" s="113"/>
      <c r="HL9" s="113"/>
      <c r="HM9" s="113"/>
      <c r="HN9" s="113"/>
      <c r="HO9" s="113"/>
      <c r="HP9" s="113"/>
      <c r="HQ9" s="113"/>
      <c r="HR9" s="113"/>
      <c r="HS9" s="113"/>
      <c r="HT9" s="113"/>
      <c r="HU9" s="113"/>
      <c r="HV9" s="113"/>
      <c r="HW9" s="113"/>
      <c r="HX9" s="113"/>
      <c r="HY9" s="113"/>
      <c r="HZ9" s="113"/>
      <c r="IA9" s="113"/>
      <c r="IB9" s="113"/>
      <c r="IC9" s="113"/>
      <c r="ID9" s="113"/>
      <c r="IE9" s="113"/>
      <c r="IF9" s="113"/>
      <c r="IG9" s="113"/>
      <c r="IH9" s="113"/>
      <c r="II9" s="113"/>
      <c r="IJ9" s="113"/>
      <c r="IK9" s="113"/>
      <c r="IL9" s="113"/>
      <c r="IM9" s="113"/>
      <c r="IN9" s="113"/>
      <c r="IO9" s="113"/>
      <c r="IP9" s="113"/>
      <c r="IQ9" s="113"/>
    </row>
    <row r="10" spans="1:251" s="115" customFormat="1" ht="18" customHeight="1">
      <c r="A10" s="123" t="s">
        <v>99</v>
      </c>
      <c r="B10" s="108">
        <v>2937</v>
      </c>
      <c r="C10" s="124">
        <v>2937</v>
      </c>
      <c r="D10" s="109">
        <f aca="true" t="shared" si="0" ref="D10:D15">(C10-B10)/B10</f>
        <v>0</v>
      </c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  <c r="FC10" s="113"/>
      <c r="FD10" s="113"/>
      <c r="FE10" s="113"/>
      <c r="FF10" s="113"/>
      <c r="FG10" s="113"/>
      <c r="FH10" s="113"/>
      <c r="FI10" s="113"/>
      <c r="FJ10" s="113"/>
      <c r="FK10" s="113"/>
      <c r="FL10" s="113"/>
      <c r="FM10" s="113"/>
      <c r="FN10" s="113"/>
      <c r="FO10" s="113"/>
      <c r="FP10" s="113"/>
      <c r="FQ10" s="113"/>
      <c r="FR10" s="113"/>
      <c r="FS10" s="113"/>
      <c r="FT10" s="113"/>
      <c r="FU10" s="113"/>
      <c r="FV10" s="113"/>
      <c r="FW10" s="113"/>
      <c r="FX10" s="113"/>
      <c r="FY10" s="113"/>
      <c r="FZ10" s="113"/>
      <c r="GA10" s="113"/>
      <c r="GB10" s="113"/>
      <c r="GC10" s="113"/>
      <c r="GD10" s="113"/>
      <c r="GE10" s="113"/>
      <c r="GF10" s="113"/>
      <c r="GG10" s="113"/>
      <c r="GH10" s="113"/>
      <c r="GI10" s="113"/>
      <c r="GJ10" s="113"/>
      <c r="GK10" s="113"/>
      <c r="GL10" s="113"/>
      <c r="GM10" s="113"/>
      <c r="GN10" s="113"/>
      <c r="GO10" s="113"/>
      <c r="GP10" s="113"/>
      <c r="GQ10" s="113"/>
      <c r="GR10" s="113"/>
      <c r="GS10" s="113"/>
      <c r="GT10" s="113"/>
      <c r="GU10" s="113"/>
      <c r="GV10" s="113"/>
      <c r="GW10" s="113"/>
      <c r="GX10" s="113"/>
      <c r="GY10" s="113"/>
      <c r="GZ10" s="113"/>
      <c r="HA10" s="113"/>
      <c r="HB10" s="113"/>
      <c r="HC10" s="113"/>
      <c r="HD10" s="113"/>
      <c r="HE10" s="113"/>
      <c r="HF10" s="113"/>
      <c r="HG10" s="113"/>
      <c r="HH10" s="113"/>
      <c r="HI10" s="113"/>
      <c r="HJ10" s="113"/>
      <c r="HK10" s="113"/>
      <c r="HL10" s="113"/>
      <c r="HM10" s="113"/>
      <c r="HN10" s="113"/>
      <c r="HO10" s="113"/>
      <c r="HP10" s="113"/>
      <c r="HQ10" s="113"/>
      <c r="HR10" s="113"/>
      <c r="HS10" s="113"/>
      <c r="HT10" s="113"/>
      <c r="HU10" s="113"/>
      <c r="HV10" s="113"/>
      <c r="HW10" s="113"/>
      <c r="HX10" s="113"/>
      <c r="HY10" s="113"/>
      <c r="HZ10" s="113"/>
      <c r="IA10" s="113"/>
      <c r="IB10" s="113"/>
      <c r="IC10" s="113"/>
      <c r="ID10" s="113"/>
      <c r="IE10" s="113"/>
      <c r="IF10" s="113"/>
      <c r="IG10" s="113"/>
      <c r="IH10" s="113"/>
      <c r="II10" s="113"/>
      <c r="IJ10" s="113"/>
      <c r="IK10" s="113"/>
      <c r="IL10" s="113"/>
      <c r="IM10" s="113"/>
      <c r="IN10" s="113"/>
      <c r="IO10" s="113"/>
      <c r="IP10" s="113"/>
      <c r="IQ10" s="113"/>
    </row>
    <row r="11" spans="1:251" s="115" customFormat="1" ht="18" customHeight="1">
      <c r="A11" s="123" t="s">
        <v>100</v>
      </c>
      <c r="B11" s="108">
        <v>18759</v>
      </c>
      <c r="C11" s="124">
        <v>20354</v>
      </c>
      <c r="D11" s="109">
        <f t="shared" si="0"/>
        <v>0.08502585425662348</v>
      </c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  <c r="FF11" s="113"/>
      <c r="FG11" s="113"/>
      <c r="FH11" s="113"/>
      <c r="FI11" s="113"/>
      <c r="FJ11" s="113"/>
      <c r="FK11" s="113"/>
      <c r="FL11" s="113"/>
      <c r="FM11" s="113"/>
      <c r="FN11" s="113"/>
      <c r="FO11" s="113"/>
      <c r="FP11" s="113"/>
      <c r="FQ11" s="113"/>
      <c r="FR11" s="113"/>
      <c r="FS11" s="113"/>
      <c r="FT11" s="113"/>
      <c r="FU11" s="113"/>
      <c r="FV11" s="113"/>
      <c r="FW11" s="113"/>
      <c r="FX11" s="113"/>
      <c r="FY11" s="113"/>
      <c r="FZ11" s="113"/>
      <c r="GA11" s="113"/>
      <c r="GB11" s="113"/>
      <c r="GC11" s="113"/>
      <c r="GD11" s="113"/>
      <c r="GE11" s="113"/>
      <c r="GF11" s="113"/>
      <c r="GG11" s="113"/>
      <c r="GH11" s="113"/>
      <c r="GI11" s="113"/>
      <c r="GJ11" s="113"/>
      <c r="GK11" s="113"/>
      <c r="GL11" s="113"/>
      <c r="GM11" s="113"/>
      <c r="GN11" s="113"/>
      <c r="GO11" s="113"/>
      <c r="GP11" s="113"/>
      <c r="GQ11" s="113"/>
      <c r="GR11" s="113"/>
      <c r="GS11" s="113"/>
      <c r="GT11" s="113"/>
      <c r="GU11" s="113"/>
      <c r="GV11" s="113"/>
      <c r="GW11" s="113"/>
      <c r="GX11" s="113"/>
      <c r="GY11" s="113"/>
      <c r="GZ11" s="113"/>
      <c r="HA11" s="113"/>
      <c r="HB11" s="113"/>
      <c r="HC11" s="113"/>
      <c r="HD11" s="113"/>
      <c r="HE11" s="113"/>
      <c r="HF11" s="113"/>
      <c r="HG11" s="113"/>
      <c r="HH11" s="113"/>
      <c r="HI11" s="113"/>
      <c r="HJ11" s="113"/>
      <c r="HK11" s="113"/>
      <c r="HL11" s="113"/>
      <c r="HM11" s="113"/>
      <c r="HN11" s="113"/>
      <c r="HO11" s="113"/>
      <c r="HP11" s="113"/>
      <c r="HQ11" s="113"/>
      <c r="HR11" s="113"/>
      <c r="HS11" s="113"/>
      <c r="HT11" s="113"/>
      <c r="HU11" s="113"/>
      <c r="HV11" s="113"/>
      <c r="HW11" s="113"/>
      <c r="HX11" s="113"/>
      <c r="HY11" s="113"/>
      <c r="HZ11" s="113"/>
      <c r="IA11" s="113"/>
      <c r="IB11" s="113"/>
      <c r="IC11" s="113"/>
      <c r="ID11" s="113"/>
      <c r="IE11" s="113"/>
      <c r="IF11" s="113"/>
      <c r="IG11" s="113"/>
      <c r="IH11" s="113"/>
      <c r="II11" s="113"/>
      <c r="IJ11" s="113"/>
      <c r="IK11" s="113"/>
      <c r="IL11" s="113"/>
      <c r="IM11" s="113"/>
      <c r="IN11" s="113"/>
      <c r="IO11" s="113"/>
      <c r="IP11" s="113"/>
      <c r="IQ11" s="113"/>
    </row>
    <row r="12" spans="1:251" s="115" customFormat="1" ht="18" customHeight="1">
      <c r="A12" s="123" t="s">
        <v>101</v>
      </c>
      <c r="B12" s="108">
        <v>9231</v>
      </c>
      <c r="C12" s="124">
        <v>11505</v>
      </c>
      <c r="D12" s="109">
        <f t="shared" si="0"/>
        <v>0.2463438414039649</v>
      </c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3"/>
      <c r="FP12" s="113"/>
      <c r="FQ12" s="113"/>
      <c r="FR12" s="113"/>
      <c r="FS12" s="113"/>
      <c r="FT12" s="113"/>
      <c r="FU12" s="113"/>
      <c r="FV12" s="113"/>
      <c r="FW12" s="113"/>
      <c r="FX12" s="113"/>
      <c r="FY12" s="113"/>
      <c r="FZ12" s="113"/>
      <c r="GA12" s="113"/>
      <c r="GB12" s="113"/>
      <c r="GC12" s="113"/>
      <c r="GD12" s="113"/>
      <c r="GE12" s="113"/>
      <c r="GF12" s="113"/>
      <c r="GG12" s="113"/>
      <c r="GH12" s="113"/>
      <c r="GI12" s="113"/>
      <c r="GJ12" s="113"/>
      <c r="GK12" s="113"/>
      <c r="GL12" s="113"/>
      <c r="GM12" s="113"/>
      <c r="GN12" s="113"/>
      <c r="GO12" s="113"/>
      <c r="GP12" s="113"/>
      <c r="GQ12" s="113"/>
      <c r="GR12" s="113"/>
      <c r="GS12" s="113"/>
      <c r="GT12" s="113"/>
      <c r="GU12" s="113"/>
      <c r="GV12" s="113"/>
      <c r="GW12" s="113"/>
      <c r="GX12" s="113"/>
      <c r="GY12" s="113"/>
      <c r="GZ12" s="113"/>
      <c r="HA12" s="113"/>
      <c r="HB12" s="113"/>
      <c r="HC12" s="113"/>
      <c r="HD12" s="113"/>
      <c r="HE12" s="113"/>
      <c r="HF12" s="113"/>
      <c r="HG12" s="113"/>
      <c r="HH12" s="113"/>
      <c r="HI12" s="113"/>
      <c r="HJ12" s="113"/>
      <c r="HK12" s="113"/>
      <c r="HL12" s="113"/>
      <c r="HM12" s="113"/>
      <c r="HN12" s="113"/>
      <c r="HO12" s="113"/>
      <c r="HP12" s="113"/>
      <c r="HQ12" s="113"/>
      <c r="HR12" s="113"/>
      <c r="HS12" s="113"/>
      <c r="HT12" s="113"/>
      <c r="HU12" s="113"/>
      <c r="HV12" s="113"/>
      <c r="HW12" s="113"/>
      <c r="HX12" s="113"/>
      <c r="HY12" s="113"/>
      <c r="HZ12" s="113"/>
      <c r="IA12" s="113"/>
      <c r="IB12" s="113"/>
      <c r="IC12" s="113"/>
      <c r="ID12" s="113"/>
      <c r="IE12" s="113"/>
      <c r="IF12" s="113"/>
      <c r="IG12" s="113"/>
      <c r="IH12" s="113"/>
      <c r="II12" s="113"/>
      <c r="IJ12" s="113"/>
      <c r="IK12" s="113"/>
      <c r="IL12" s="113"/>
      <c r="IM12" s="113"/>
      <c r="IN12" s="113"/>
      <c r="IO12" s="113"/>
      <c r="IP12" s="113"/>
      <c r="IQ12" s="113"/>
    </row>
    <row r="13" spans="1:251" s="115" customFormat="1" ht="18" customHeight="1">
      <c r="A13" s="123" t="s">
        <v>102</v>
      </c>
      <c r="B13" s="108">
        <v>2426</v>
      </c>
      <c r="C13" s="125">
        <v>467</v>
      </c>
      <c r="D13" s="109">
        <f t="shared" si="0"/>
        <v>-0.8075020610057708</v>
      </c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3"/>
      <c r="IH13" s="113"/>
      <c r="II13" s="113"/>
      <c r="IJ13" s="113"/>
      <c r="IK13" s="113"/>
      <c r="IL13" s="113"/>
      <c r="IM13" s="113"/>
      <c r="IN13" s="113"/>
      <c r="IO13" s="113"/>
      <c r="IP13" s="113"/>
      <c r="IQ13" s="113"/>
    </row>
    <row r="14" spans="1:251" s="115" customFormat="1" ht="18" customHeight="1">
      <c r="A14" s="123" t="s">
        <v>103</v>
      </c>
      <c r="B14" s="124">
        <v>1938</v>
      </c>
      <c r="C14" s="124">
        <v>1938</v>
      </c>
      <c r="D14" s="109">
        <f t="shared" si="0"/>
        <v>0</v>
      </c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3"/>
      <c r="IF14" s="113"/>
      <c r="IG14" s="113"/>
      <c r="IH14" s="113"/>
      <c r="II14" s="113"/>
      <c r="IJ14" s="113"/>
      <c r="IK14" s="113"/>
      <c r="IL14" s="113"/>
      <c r="IM14" s="113"/>
      <c r="IN14" s="113"/>
      <c r="IO14" s="113"/>
      <c r="IP14" s="113"/>
      <c r="IQ14" s="113"/>
    </row>
    <row r="15" spans="1:251" s="115" customFormat="1" ht="18" customHeight="1">
      <c r="A15" s="123" t="s">
        <v>104</v>
      </c>
      <c r="B15" s="108">
        <v>1745</v>
      </c>
      <c r="C15" s="125">
        <v>163</v>
      </c>
      <c r="D15" s="109">
        <f t="shared" si="0"/>
        <v>-0.9065902578796562</v>
      </c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  <c r="IL15" s="113"/>
      <c r="IM15" s="113"/>
      <c r="IN15" s="113"/>
      <c r="IO15" s="113"/>
      <c r="IP15" s="113"/>
      <c r="IQ15" s="113"/>
    </row>
    <row r="16" spans="1:251" s="115" customFormat="1" ht="18" customHeight="1">
      <c r="A16" s="123" t="s">
        <v>105</v>
      </c>
      <c r="B16" s="108">
        <v>1776</v>
      </c>
      <c r="C16" s="124">
        <v>3645</v>
      </c>
      <c r="D16" s="109">
        <f aca="true" t="shared" si="1" ref="D16:D22">(C16-B16)/B16</f>
        <v>1.052364864864865</v>
      </c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3"/>
      <c r="GE16" s="113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3"/>
      <c r="GT16" s="113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3"/>
      <c r="HI16" s="113"/>
      <c r="HJ16" s="113"/>
      <c r="HK16" s="113"/>
      <c r="HL16" s="113"/>
      <c r="HM16" s="113"/>
      <c r="HN16" s="113"/>
      <c r="HO16" s="113"/>
      <c r="HP16" s="113"/>
      <c r="HQ16" s="113"/>
      <c r="HR16" s="113"/>
      <c r="HS16" s="113"/>
      <c r="HT16" s="113"/>
      <c r="HU16" s="113"/>
      <c r="HV16" s="113"/>
      <c r="HW16" s="113"/>
      <c r="HX16" s="113"/>
      <c r="HY16" s="113"/>
      <c r="HZ16" s="113"/>
      <c r="IA16" s="113"/>
      <c r="IB16" s="113"/>
      <c r="IC16" s="113"/>
      <c r="ID16" s="113"/>
      <c r="IE16" s="113"/>
      <c r="IF16" s="113"/>
      <c r="IG16" s="113"/>
      <c r="IH16" s="113"/>
      <c r="II16" s="113"/>
      <c r="IJ16" s="113"/>
      <c r="IK16" s="113"/>
      <c r="IL16" s="113"/>
      <c r="IM16" s="113"/>
      <c r="IN16" s="113"/>
      <c r="IO16" s="113"/>
      <c r="IP16" s="113"/>
      <c r="IQ16" s="113"/>
    </row>
    <row r="17" spans="1:251" s="115" customFormat="1" ht="18" customHeight="1">
      <c r="A17" s="123" t="s">
        <v>106</v>
      </c>
      <c r="B17" s="108">
        <v>2165</v>
      </c>
      <c r="C17" s="124">
        <v>2401</v>
      </c>
      <c r="D17" s="109">
        <f t="shared" si="1"/>
        <v>0.10900692840646652</v>
      </c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3"/>
      <c r="GE17" s="113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3"/>
      <c r="GT17" s="113"/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  <c r="HF17" s="113"/>
      <c r="HG17" s="113"/>
      <c r="HH17" s="113"/>
      <c r="HI17" s="113"/>
      <c r="HJ17" s="113"/>
      <c r="HK17" s="113"/>
      <c r="HL17" s="113"/>
      <c r="HM17" s="113"/>
      <c r="HN17" s="113"/>
      <c r="HO17" s="113"/>
      <c r="HP17" s="113"/>
      <c r="HQ17" s="113"/>
      <c r="HR17" s="113"/>
      <c r="HS17" s="113"/>
      <c r="HT17" s="113"/>
      <c r="HU17" s="113"/>
      <c r="HV17" s="113"/>
      <c r="HW17" s="113"/>
      <c r="HX17" s="113"/>
      <c r="HY17" s="113"/>
      <c r="HZ17" s="113"/>
      <c r="IA17" s="113"/>
      <c r="IB17" s="113"/>
      <c r="IC17" s="113"/>
      <c r="ID17" s="113"/>
      <c r="IE17" s="113"/>
      <c r="IF17" s="113"/>
      <c r="IG17" s="113"/>
      <c r="IH17" s="113"/>
      <c r="II17" s="113"/>
      <c r="IJ17" s="113"/>
      <c r="IK17" s="113"/>
      <c r="IL17" s="113"/>
      <c r="IM17" s="113"/>
      <c r="IN17" s="113"/>
      <c r="IO17" s="113"/>
      <c r="IP17" s="113"/>
      <c r="IQ17" s="113"/>
    </row>
    <row r="18" spans="1:251" s="115" customFormat="1" ht="18" customHeight="1">
      <c r="A18" s="123" t="s">
        <v>107</v>
      </c>
      <c r="B18" s="108">
        <v>456</v>
      </c>
      <c r="C18" s="124">
        <v>855</v>
      </c>
      <c r="D18" s="109">
        <f t="shared" si="1"/>
        <v>0.875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3"/>
      <c r="GE18" s="113"/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113"/>
      <c r="GS18" s="113"/>
      <c r="GT18" s="113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  <c r="HH18" s="113"/>
      <c r="HI18" s="113"/>
      <c r="HJ18" s="113"/>
      <c r="HK18" s="113"/>
      <c r="HL18" s="113"/>
      <c r="HM18" s="113"/>
      <c r="HN18" s="113"/>
      <c r="HO18" s="113"/>
      <c r="HP18" s="113"/>
      <c r="HQ18" s="113"/>
      <c r="HR18" s="113"/>
      <c r="HS18" s="113"/>
      <c r="HT18" s="113"/>
      <c r="HU18" s="113"/>
      <c r="HV18" s="113"/>
      <c r="HW18" s="113"/>
      <c r="HX18" s="113"/>
      <c r="HY18" s="113"/>
      <c r="HZ18" s="113"/>
      <c r="IA18" s="113"/>
      <c r="IB18" s="113"/>
      <c r="IC18" s="113"/>
      <c r="ID18" s="113"/>
      <c r="IE18" s="113"/>
      <c r="IF18" s="113"/>
      <c r="IG18" s="113"/>
      <c r="IH18" s="113"/>
      <c r="II18" s="113"/>
      <c r="IJ18" s="113"/>
      <c r="IK18" s="113"/>
      <c r="IL18" s="113"/>
      <c r="IM18" s="113"/>
      <c r="IN18" s="113"/>
      <c r="IO18" s="113"/>
      <c r="IP18" s="113"/>
      <c r="IQ18" s="113"/>
    </row>
    <row r="19" spans="1:251" s="115" customFormat="1" ht="18" customHeight="1">
      <c r="A19" s="123" t="s">
        <v>108</v>
      </c>
      <c r="B19" s="108">
        <v>173</v>
      </c>
      <c r="C19" s="124">
        <v>490</v>
      </c>
      <c r="D19" s="109">
        <f t="shared" si="1"/>
        <v>1.8323699421965318</v>
      </c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3"/>
      <c r="GE19" s="113"/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3"/>
      <c r="GT19" s="113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3"/>
      <c r="HI19" s="113"/>
      <c r="HJ19" s="113"/>
      <c r="HK19" s="113"/>
      <c r="HL19" s="113"/>
      <c r="HM19" s="113"/>
      <c r="HN19" s="113"/>
      <c r="HO19" s="113"/>
      <c r="HP19" s="113"/>
      <c r="HQ19" s="113"/>
      <c r="HR19" s="113"/>
      <c r="HS19" s="113"/>
      <c r="HT19" s="113"/>
      <c r="HU19" s="113"/>
      <c r="HV19" s="113"/>
      <c r="HW19" s="113"/>
      <c r="HX19" s="113"/>
      <c r="HY19" s="113"/>
      <c r="HZ19" s="113"/>
      <c r="IA19" s="113"/>
      <c r="IB19" s="113"/>
      <c r="IC19" s="113"/>
      <c r="ID19" s="113"/>
      <c r="IE19" s="113"/>
      <c r="IF19" s="113"/>
      <c r="IG19" s="113"/>
      <c r="IH19" s="113"/>
      <c r="II19" s="113"/>
      <c r="IJ19" s="113"/>
      <c r="IK19" s="113"/>
      <c r="IL19" s="113"/>
      <c r="IM19" s="113"/>
      <c r="IN19" s="113"/>
      <c r="IO19" s="113"/>
      <c r="IP19" s="113"/>
      <c r="IQ19" s="113"/>
    </row>
    <row r="20" spans="1:251" s="115" customFormat="1" ht="18" customHeight="1">
      <c r="A20" s="123" t="s">
        <v>109</v>
      </c>
      <c r="B20" s="108">
        <v>92</v>
      </c>
      <c r="C20" s="124">
        <v>461</v>
      </c>
      <c r="D20" s="109">
        <f t="shared" si="1"/>
        <v>4.010869565217392</v>
      </c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3"/>
      <c r="FP20" s="113"/>
      <c r="FQ20" s="113"/>
      <c r="FR20" s="113"/>
      <c r="FS20" s="113"/>
      <c r="FT20" s="113"/>
      <c r="FU20" s="113"/>
      <c r="FV20" s="113"/>
      <c r="FW20" s="113"/>
      <c r="FX20" s="113"/>
      <c r="FY20" s="113"/>
      <c r="FZ20" s="113"/>
      <c r="GA20" s="113"/>
      <c r="GB20" s="113"/>
      <c r="GC20" s="113"/>
      <c r="GD20" s="113"/>
      <c r="GE20" s="113"/>
      <c r="GF20" s="113"/>
      <c r="GG20" s="113"/>
      <c r="GH20" s="113"/>
      <c r="GI20" s="113"/>
      <c r="GJ20" s="113"/>
      <c r="GK20" s="113"/>
      <c r="GL20" s="113"/>
      <c r="GM20" s="113"/>
      <c r="GN20" s="113"/>
      <c r="GO20" s="113"/>
      <c r="GP20" s="113"/>
      <c r="GQ20" s="113"/>
      <c r="GR20" s="113"/>
      <c r="GS20" s="113"/>
      <c r="GT20" s="113"/>
      <c r="GU20" s="113"/>
      <c r="GV20" s="113"/>
      <c r="GW20" s="113"/>
      <c r="GX20" s="113"/>
      <c r="GY20" s="113"/>
      <c r="GZ20" s="113"/>
      <c r="HA20" s="113"/>
      <c r="HB20" s="113"/>
      <c r="HC20" s="113"/>
      <c r="HD20" s="113"/>
      <c r="HE20" s="113"/>
      <c r="HF20" s="113"/>
      <c r="HG20" s="113"/>
      <c r="HH20" s="113"/>
      <c r="HI20" s="113"/>
      <c r="HJ20" s="113"/>
      <c r="HK20" s="113"/>
      <c r="HL20" s="113"/>
      <c r="HM20" s="113"/>
      <c r="HN20" s="113"/>
      <c r="HO20" s="113"/>
      <c r="HP20" s="113"/>
      <c r="HQ20" s="113"/>
      <c r="HR20" s="113"/>
      <c r="HS20" s="113"/>
      <c r="HT20" s="113"/>
      <c r="HU20" s="113"/>
      <c r="HV20" s="113"/>
      <c r="HW20" s="113"/>
      <c r="HX20" s="113"/>
      <c r="HY20" s="113"/>
      <c r="HZ20" s="113"/>
      <c r="IA20" s="113"/>
      <c r="IB20" s="113"/>
      <c r="IC20" s="113"/>
      <c r="ID20" s="113"/>
      <c r="IE20" s="113"/>
      <c r="IF20" s="113"/>
      <c r="IG20" s="113"/>
      <c r="IH20" s="113"/>
      <c r="II20" s="113"/>
      <c r="IJ20" s="113"/>
      <c r="IK20" s="113"/>
      <c r="IL20" s="113"/>
      <c r="IM20" s="113"/>
      <c r="IN20" s="113"/>
      <c r="IO20" s="113"/>
      <c r="IP20" s="113"/>
      <c r="IQ20" s="113"/>
    </row>
    <row r="21" spans="1:251" s="115" customFormat="1" ht="18" customHeight="1">
      <c r="A21" s="123" t="s">
        <v>110</v>
      </c>
      <c r="B21" s="108">
        <v>7009</v>
      </c>
      <c r="C21" s="124">
        <v>7577</v>
      </c>
      <c r="D21" s="109">
        <f t="shared" si="1"/>
        <v>0.08103866457411898</v>
      </c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3"/>
      <c r="FP21" s="113"/>
      <c r="FQ21" s="113"/>
      <c r="FR21" s="113"/>
      <c r="FS21" s="113"/>
      <c r="FT21" s="113"/>
      <c r="FU21" s="113"/>
      <c r="FV21" s="113"/>
      <c r="FW21" s="113"/>
      <c r="FX21" s="113"/>
      <c r="FY21" s="113"/>
      <c r="FZ21" s="113"/>
      <c r="GA21" s="113"/>
      <c r="GB21" s="113"/>
      <c r="GC21" s="113"/>
      <c r="GD21" s="113"/>
      <c r="GE21" s="113"/>
      <c r="GF21" s="113"/>
      <c r="GG21" s="113"/>
      <c r="GH21" s="113"/>
      <c r="GI21" s="113"/>
      <c r="GJ21" s="113"/>
      <c r="GK21" s="113"/>
      <c r="GL21" s="113"/>
      <c r="GM21" s="113"/>
      <c r="GN21" s="113"/>
      <c r="GO21" s="113"/>
      <c r="GP21" s="113"/>
      <c r="GQ21" s="113"/>
      <c r="GR21" s="113"/>
      <c r="GS21" s="113"/>
      <c r="GT21" s="113"/>
      <c r="GU21" s="113"/>
      <c r="GV21" s="113"/>
      <c r="GW21" s="113"/>
      <c r="GX21" s="113"/>
      <c r="GY21" s="113"/>
      <c r="GZ21" s="113"/>
      <c r="HA21" s="113"/>
      <c r="HB21" s="113"/>
      <c r="HC21" s="113"/>
      <c r="HD21" s="113"/>
      <c r="HE21" s="113"/>
      <c r="HF21" s="113"/>
      <c r="HG21" s="113"/>
      <c r="HH21" s="113"/>
      <c r="HI21" s="113"/>
      <c r="HJ21" s="113"/>
      <c r="HK21" s="113"/>
      <c r="HL21" s="113"/>
      <c r="HM21" s="113"/>
      <c r="HN21" s="113"/>
      <c r="HO21" s="113"/>
      <c r="HP21" s="113"/>
      <c r="HQ21" s="113"/>
      <c r="HR21" s="113"/>
      <c r="HS21" s="113"/>
      <c r="HT21" s="113"/>
      <c r="HU21" s="113"/>
      <c r="HV21" s="113"/>
      <c r="HW21" s="113"/>
      <c r="HX21" s="113"/>
      <c r="HY21" s="113"/>
      <c r="HZ21" s="113"/>
      <c r="IA21" s="113"/>
      <c r="IB21" s="113"/>
      <c r="IC21" s="113"/>
      <c r="ID21" s="113"/>
      <c r="IE21" s="113"/>
      <c r="IF21" s="113"/>
      <c r="IG21" s="113"/>
      <c r="IH21" s="113"/>
      <c r="II21" s="113"/>
      <c r="IJ21" s="113"/>
      <c r="IK21" s="113"/>
      <c r="IL21" s="113"/>
      <c r="IM21" s="113"/>
      <c r="IN21" s="113"/>
      <c r="IO21" s="113"/>
      <c r="IP21" s="113"/>
      <c r="IQ21" s="113"/>
    </row>
    <row r="22" spans="1:251" s="115" customFormat="1" ht="18" customHeight="1">
      <c r="A22" s="123" t="s">
        <v>111</v>
      </c>
      <c r="B22" s="108">
        <v>43539</v>
      </c>
      <c r="C22" s="124">
        <v>38728</v>
      </c>
      <c r="D22" s="109">
        <f t="shared" si="1"/>
        <v>-0.11049863340912745</v>
      </c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13"/>
      <c r="EL22" s="113"/>
      <c r="EM22" s="113"/>
      <c r="EN22" s="113"/>
      <c r="EO22" s="113"/>
      <c r="EP22" s="113"/>
      <c r="EQ22" s="113"/>
      <c r="ER22" s="113"/>
      <c r="ES22" s="113"/>
      <c r="ET22" s="113"/>
      <c r="EU22" s="113"/>
      <c r="EV22" s="113"/>
      <c r="EW22" s="113"/>
      <c r="EX22" s="113"/>
      <c r="EY22" s="113"/>
      <c r="EZ22" s="113"/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113"/>
      <c r="FL22" s="113"/>
      <c r="FM22" s="113"/>
      <c r="FN22" s="113"/>
      <c r="FO22" s="113"/>
      <c r="FP22" s="113"/>
      <c r="FQ22" s="113"/>
      <c r="FR22" s="113"/>
      <c r="FS22" s="113"/>
      <c r="FT22" s="113"/>
      <c r="FU22" s="113"/>
      <c r="FV22" s="113"/>
      <c r="FW22" s="113"/>
      <c r="FX22" s="113"/>
      <c r="FY22" s="113"/>
      <c r="FZ22" s="113"/>
      <c r="GA22" s="113"/>
      <c r="GB22" s="113"/>
      <c r="GC22" s="113"/>
      <c r="GD22" s="113"/>
      <c r="GE22" s="113"/>
      <c r="GF22" s="113"/>
      <c r="GG22" s="113"/>
      <c r="GH22" s="113"/>
      <c r="GI22" s="113"/>
      <c r="GJ22" s="113"/>
      <c r="GK22" s="113"/>
      <c r="GL22" s="113"/>
      <c r="GM22" s="113"/>
      <c r="GN22" s="113"/>
      <c r="GO22" s="113"/>
      <c r="GP22" s="113"/>
      <c r="GQ22" s="113"/>
      <c r="GR22" s="113"/>
      <c r="GS22" s="113"/>
      <c r="GT22" s="113"/>
      <c r="GU22" s="113"/>
      <c r="GV22" s="113"/>
      <c r="GW22" s="113"/>
      <c r="GX22" s="113"/>
      <c r="GY22" s="113"/>
      <c r="GZ22" s="113"/>
      <c r="HA22" s="113"/>
      <c r="HB22" s="113"/>
      <c r="HC22" s="113"/>
      <c r="HD22" s="113"/>
      <c r="HE22" s="113"/>
      <c r="HF22" s="113"/>
      <c r="HG22" s="113"/>
      <c r="HH22" s="113"/>
      <c r="HI22" s="113"/>
      <c r="HJ22" s="113"/>
      <c r="HK22" s="113"/>
      <c r="HL22" s="113"/>
      <c r="HM22" s="113"/>
      <c r="HN22" s="113"/>
      <c r="HO22" s="113"/>
      <c r="HP22" s="113"/>
      <c r="HQ22" s="113"/>
      <c r="HR22" s="113"/>
      <c r="HS22" s="113"/>
      <c r="HT22" s="113"/>
      <c r="HU22" s="113"/>
      <c r="HV22" s="113"/>
      <c r="HW22" s="113"/>
      <c r="HX22" s="113"/>
      <c r="HY22" s="113"/>
      <c r="HZ22" s="113"/>
      <c r="IA22" s="113"/>
      <c r="IB22" s="113"/>
      <c r="IC22" s="113"/>
      <c r="ID22" s="113"/>
      <c r="IE22" s="113"/>
      <c r="IF22" s="113"/>
      <c r="IG22" s="113"/>
      <c r="IH22" s="113"/>
      <c r="II22" s="113"/>
      <c r="IJ22" s="113"/>
      <c r="IK22" s="113"/>
      <c r="IL22" s="113"/>
      <c r="IM22" s="113"/>
      <c r="IN22" s="113"/>
      <c r="IO22" s="113"/>
      <c r="IP22" s="113"/>
      <c r="IQ22" s="113"/>
    </row>
    <row r="23" spans="1:251" s="115" customFormat="1" ht="18" customHeight="1">
      <c r="A23" s="123" t="s">
        <v>112</v>
      </c>
      <c r="B23" s="108"/>
      <c r="C23" s="125">
        <v>4519</v>
      </c>
      <c r="D23" s="109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13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3"/>
      <c r="EZ23" s="113"/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113"/>
      <c r="FL23" s="113"/>
      <c r="FM23" s="113"/>
      <c r="FN23" s="113"/>
      <c r="FO23" s="113"/>
      <c r="FP23" s="113"/>
      <c r="FQ23" s="113"/>
      <c r="FR23" s="113"/>
      <c r="FS23" s="113"/>
      <c r="FT23" s="113"/>
      <c r="FU23" s="113"/>
      <c r="FV23" s="113"/>
      <c r="FW23" s="113"/>
      <c r="FX23" s="113"/>
      <c r="FY23" s="113"/>
      <c r="FZ23" s="113"/>
      <c r="GA23" s="113"/>
      <c r="GB23" s="113"/>
      <c r="GC23" s="113"/>
      <c r="GD23" s="113"/>
      <c r="GE23" s="113"/>
      <c r="GF23" s="113"/>
      <c r="GG23" s="113"/>
      <c r="GH23" s="113"/>
      <c r="GI23" s="113"/>
      <c r="GJ23" s="113"/>
      <c r="GK23" s="113"/>
      <c r="GL23" s="113"/>
      <c r="GM23" s="113"/>
      <c r="GN23" s="113"/>
      <c r="GO23" s="113"/>
      <c r="GP23" s="113"/>
      <c r="GQ23" s="113"/>
      <c r="GR23" s="113"/>
      <c r="GS23" s="113"/>
      <c r="GT23" s="113"/>
      <c r="GU23" s="113"/>
      <c r="GV23" s="113"/>
      <c r="GW23" s="113"/>
      <c r="GX23" s="113"/>
      <c r="GY23" s="113"/>
      <c r="GZ23" s="113"/>
      <c r="HA23" s="113"/>
      <c r="HB23" s="113"/>
      <c r="HC23" s="113"/>
      <c r="HD23" s="113"/>
      <c r="HE23" s="113"/>
      <c r="HF23" s="113"/>
      <c r="HG23" s="113"/>
      <c r="HH23" s="113"/>
      <c r="HI23" s="113"/>
      <c r="HJ23" s="113"/>
      <c r="HK23" s="113"/>
      <c r="HL23" s="113"/>
      <c r="HM23" s="113"/>
      <c r="HN23" s="113"/>
      <c r="HO23" s="113"/>
      <c r="HP23" s="113"/>
      <c r="HQ23" s="113"/>
      <c r="HR23" s="113"/>
      <c r="HS23" s="113"/>
      <c r="HT23" s="113"/>
      <c r="HU23" s="113"/>
      <c r="HV23" s="113"/>
      <c r="HW23" s="113"/>
      <c r="HX23" s="113"/>
      <c r="HY23" s="113"/>
      <c r="HZ23" s="113"/>
      <c r="IA23" s="113"/>
      <c r="IB23" s="113"/>
      <c r="IC23" s="113"/>
      <c r="ID23" s="113"/>
      <c r="IE23" s="113"/>
      <c r="IF23" s="113"/>
      <c r="IG23" s="113"/>
      <c r="IH23" s="113"/>
      <c r="II23" s="113"/>
      <c r="IJ23" s="113"/>
      <c r="IK23" s="113"/>
      <c r="IL23" s="113"/>
      <c r="IM23" s="113"/>
      <c r="IN23" s="113"/>
      <c r="IO23" s="113"/>
      <c r="IP23" s="113"/>
      <c r="IQ23" s="113"/>
    </row>
    <row r="24" spans="1:251" s="115" customFormat="1" ht="18" customHeight="1">
      <c r="A24" s="123" t="s">
        <v>113</v>
      </c>
      <c r="B24" s="108">
        <v>3986</v>
      </c>
      <c r="C24" s="124">
        <v>19024</v>
      </c>
      <c r="D24" s="109">
        <f>(C24-B24)/B24</f>
        <v>3.772704465629704</v>
      </c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3"/>
      <c r="EK24" s="113"/>
      <c r="EL24" s="113"/>
      <c r="EM24" s="113"/>
      <c r="EN24" s="113"/>
      <c r="EO24" s="113"/>
      <c r="EP24" s="113"/>
      <c r="EQ24" s="113"/>
      <c r="ER24" s="113"/>
      <c r="ES24" s="113"/>
      <c r="ET24" s="113"/>
      <c r="EU24" s="113"/>
      <c r="EV24" s="113"/>
      <c r="EW24" s="113"/>
      <c r="EX24" s="113"/>
      <c r="EY24" s="113"/>
      <c r="EZ24" s="113"/>
      <c r="FA24" s="113"/>
      <c r="FB24" s="113"/>
      <c r="FC24" s="113"/>
      <c r="FD24" s="113"/>
      <c r="FE24" s="113"/>
      <c r="FF24" s="113"/>
      <c r="FG24" s="113"/>
      <c r="FH24" s="113"/>
      <c r="FI24" s="113"/>
      <c r="FJ24" s="113"/>
      <c r="FK24" s="113"/>
      <c r="FL24" s="113"/>
      <c r="FM24" s="113"/>
      <c r="FN24" s="113"/>
      <c r="FO24" s="113"/>
      <c r="FP24" s="113"/>
      <c r="FQ24" s="113"/>
      <c r="FR24" s="113"/>
      <c r="FS24" s="113"/>
      <c r="FT24" s="113"/>
      <c r="FU24" s="113"/>
      <c r="FV24" s="113"/>
      <c r="FW24" s="113"/>
      <c r="FX24" s="113"/>
      <c r="FY24" s="113"/>
      <c r="FZ24" s="113"/>
      <c r="GA24" s="113"/>
      <c r="GB24" s="113"/>
      <c r="GC24" s="113"/>
      <c r="GD24" s="113"/>
      <c r="GE24" s="113"/>
      <c r="GF24" s="113"/>
      <c r="GG24" s="113"/>
      <c r="GH24" s="113"/>
      <c r="GI24" s="113"/>
      <c r="GJ24" s="113"/>
      <c r="GK24" s="113"/>
      <c r="GL24" s="113"/>
      <c r="GM24" s="113"/>
      <c r="GN24" s="113"/>
      <c r="GO24" s="113"/>
      <c r="GP24" s="113"/>
      <c r="GQ24" s="113"/>
      <c r="GR24" s="113"/>
      <c r="GS24" s="113"/>
      <c r="GT24" s="113"/>
      <c r="GU24" s="113"/>
      <c r="GV24" s="113"/>
      <c r="GW24" s="113"/>
      <c r="GX24" s="113"/>
      <c r="GY24" s="113"/>
      <c r="GZ24" s="113"/>
      <c r="HA24" s="113"/>
      <c r="HB24" s="113"/>
      <c r="HC24" s="113"/>
      <c r="HD24" s="113"/>
      <c r="HE24" s="113"/>
      <c r="HF24" s="113"/>
      <c r="HG24" s="113"/>
      <c r="HH24" s="113"/>
      <c r="HI24" s="113"/>
      <c r="HJ24" s="113"/>
      <c r="HK24" s="113"/>
      <c r="HL24" s="113"/>
      <c r="HM24" s="113"/>
      <c r="HN24" s="113"/>
      <c r="HO24" s="113"/>
      <c r="HP24" s="113"/>
      <c r="HQ24" s="113"/>
      <c r="HR24" s="113"/>
      <c r="HS24" s="113"/>
      <c r="HT24" s="113"/>
      <c r="HU24" s="113"/>
      <c r="HV24" s="113"/>
      <c r="HW24" s="113"/>
      <c r="HX24" s="113"/>
      <c r="HY24" s="113"/>
      <c r="HZ24" s="113"/>
      <c r="IA24" s="113"/>
      <c r="IB24" s="113"/>
      <c r="IC24" s="113"/>
      <c r="ID24" s="113"/>
      <c r="IE24" s="113"/>
      <c r="IF24" s="113"/>
      <c r="IG24" s="113"/>
      <c r="IH24" s="113"/>
      <c r="II24" s="113"/>
      <c r="IJ24" s="113"/>
      <c r="IK24" s="113"/>
      <c r="IL24" s="113"/>
      <c r="IM24" s="113"/>
      <c r="IN24" s="113"/>
      <c r="IO24" s="113"/>
      <c r="IP24" s="113"/>
      <c r="IQ24" s="113"/>
    </row>
    <row r="25" spans="1:251" s="115" customFormat="1" ht="18" customHeight="1">
      <c r="A25" s="123" t="s">
        <v>114</v>
      </c>
      <c r="B25" s="108">
        <v>16351</v>
      </c>
      <c r="C25" s="124">
        <v>13021</v>
      </c>
      <c r="D25" s="109">
        <f>(C25-B25)/B25</f>
        <v>-0.20365726866858297</v>
      </c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3"/>
      <c r="EK25" s="113"/>
      <c r="EL25" s="113"/>
      <c r="EM25" s="113"/>
      <c r="EN25" s="113"/>
      <c r="EO25" s="113"/>
      <c r="EP25" s="113"/>
      <c r="EQ25" s="113"/>
      <c r="ER25" s="113"/>
      <c r="ES25" s="113"/>
      <c r="ET25" s="113"/>
      <c r="EU25" s="113"/>
      <c r="EV25" s="113"/>
      <c r="EW25" s="113"/>
      <c r="EX25" s="113"/>
      <c r="EY25" s="113"/>
      <c r="EZ25" s="113"/>
      <c r="FA25" s="113"/>
      <c r="FB25" s="113"/>
      <c r="FC25" s="113"/>
      <c r="FD25" s="113"/>
      <c r="FE25" s="113"/>
      <c r="FF25" s="113"/>
      <c r="FG25" s="113"/>
      <c r="FH25" s="113"/>
      <c r="FI25" s="113"/>
      <c r="FJ25" s="113"/>
      <c r="FK25" s="113"/>
      <c r="FL25" s="113"/>
      <c r="FM25" s="113"/>
      <c r="FN25" s="113"/>
      <c r="FO25" s="113"/>
      <c r="FP25" s="113"/>
      <c r="FQ25" s="113"/>
      <c r="FR25" s="113"/>
      <c r="FS25" s="113"/>
      <c r="FT25" s="113"/>
      <c r="FU25" s="113"/>
      <c r="FV25" s="113"/>
      <c r="FW25" s="113"/>
      <c r="FX25" s="113"/>
      <c r="FY25" s="113"/>
      <c r="FZ25" s="113"/>
      <c r="GA25" s="113"/>
      <c r="GB25" s="113"/>
      <c r="GC25" s="113"/>
      <c r="GD25" s="113"/>
      <c r="GE25" s="113"/>
      <c r="GF25" s="113"/>
      <c r="GG25" s="113"/>
      <c r="GH25" s="113"/>
      <c r="GI25" s="113"/>
      <c r="GJ25" s="113"/>
      <c r="GK25" s="113"/>
      <c r="GL25" s="113"/>
      <c r="GM25" s="113"/>
      <c r="GN25" s="113"/>
      <c r="GO25" s="113"/>
      <c r="GP25" s="113"/>
      <c r="GQ25" s="113"/>
      <c r="GR25" s="113"/>
      <c r="GS25" s="113"/>
      <c r="GT25" s="113"/>
      <c r="GU25" s="113"/>
      <c r="GV25" s="113"/>
      <c r="GW25" s="113"/>
      <c r="GX25" s="113"/>
      <c r="GY25" s="113"/>
      <c r="GZ25" s="113"/>
      <c r="HA25" s="113"/>
      <c r="HB25" s="113"/>
      <c r="HC25" s="113"/>
      <c r="HD25" s="113"/>
      <c r="HE25" s="113"/>
      <c r="HF25" s="113"/>
      <c r="HG25" s="113"/>
      <c r="HH25" s="113"/>
      <c r="HI25" s="113"/>
      <c r="HJ25" s="113"/>
      <c r="HK25" s="113"/>
      <c r="HL25" s="113"/>
      <c r="HM25" s="113"/>
      <c r="HN25" s="113"/>
      <c r="HO25" s="113"/>
      <c r="HP25" s="113"/>
      <c r="HQ25" s="113"/>
      <c r="HR25" s="113"/>
      <c r="HS25" s="113"/>
      <c r="HT25" s="113"/>
      <c r="HU25" s="113"/>
      <c r="HV25" s="113"/>
      <c r="HW25" s="113"/>
      <c r="HX25" s="113"/>
      <c r="HY25" s="113"/>
      <c r="HZ25" s="113"/>
      <c r="IA25" s="113"/>
      <c r="IB25" s="113"/>
      <c r="IC25" s="113"/>
      <c r="ID25" s="113"/>
      <c r="IE25" s="113"/>
      <c r="IF25" s="113"/>
      <c r="IG25" s="113"/>
      <c r="IH25" s="113"/>
      <c r="II25" s="113"/>
      <c r="IJ25" s="113"/>
      <c r="IK25" s="113"/>
      <c r="IL25" s="113"/>
      <c r="IM25" s="113"/>
      <c r="IN25" s="113"/>
      <c r="IO25" s="113"/>
      <c r="IP25" s="113"/>
      <c r="IQ25" s="113"/>
    </row>
    <row r="26" spans="1:251" s="115" customFormat="1" ht="18" customHeight="1">
      <c r="A26" s="123" t="s">
        <v>115</v>
      </c>
      <c r="B26" s="108"/>
      <c r="C26" s="124">
        <v>1222</v>
      </c>
      <c r="D26" s="109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113"/>
      <c r="EL26" s="113"/>
      <c r="EM26" s="113"/>
      <c r="EN26" s="113"/>
      <c r="EO26" s="113"/>
      <c r="EP26" s="113"/>
      <c r="EQ26" s="113"/>
      <c r="ER26" s="113"/>
      <c r="ES26" s="113"/>
      <c r="ET26" s="113"/>
      <c r="EU26" s="113"/>
      <c r="EV26" s="113"/>
      <c r="EW26" s="113"/>
      <c r="EX26" s="113"/>
      <c r="EY26" s="113"/>
      <c r="EZ26" s="113"/>
      <c r="FA26" s="113"/>
      <c r="FB26" s="113"/>
      <c r="FC26" s="113"/>
      <c r="FD26" s="113"/>
      <c r="FE26" s="113"/>
      <c r="FF26" s="113"/>
      <c r="FG26" s="113"/>
      <c r="FH26" s="113"/>
      <c r="FI26" s="113"/>
      <c r="FJ26" s="113"/>
      <c r="FK26" s="113"/>
      <c r="FL26" s="113"/>
      <c r="FM26" s="113"/>
      <c r="FN26" s="113"/>
      <c r="FO26" s="113"/>
      <c r="FP26" s="113"/>
      <c r="FQ26" s="113"/>
      <c r="FR26" s="113"/>
      <c r="FS26" s="113"/>
      <c r="FT26" s="113"/>
      <c r="FU26" s="113"/>
      <c r="FV26" s="113"/>
      <c r="FW26" s="113"/>
      <c r="FX26" s="113"/>
      <c r="FY26" s="113"/>
      <c r="FZ26" s="113"/>
      <c r="GA26" s="113"/>
      <c r="GB26" s="113"/>
      <c r="GC26" s="113"/>
      <c r="GD26" s="113"/>
      <c r="GE26" s="113"/>
      <c r="GF26" s="113"/>
      <c r="GG26" s="113"/>
      <c r="GH26" s="113"/>
      <c r="GI26" s="113"/>
      <c r="GJ26" s="113"/>
      <c r="GK26" s="113"/>
      <c r="GL26" s="113"/>
      <c r="GM26" s="113"/>
      <c r="GN26" s="113"/>
      <c r="GO26" s="113"/>
      <c r="GP26" s="113"/>
      <c r="GQ26" s="113"/>
      <c r="GR26" s="113"/>
      <c r="GS26" s="113"/>
      <c r="GT26" s="113"/>
      <c r="GU26" s="113"/>
      <c r="GV26" s="113"/>
      <c r="GW26" s="113"/>
      <c r="GX26" s="113"/>
      <c r="GY26" s="113"/>
      <c r="GZ26" s="113"/>
      <c r="HA26" s="113"/>
      <c r="HB26" s="113"/>
      <c r="HC26" s="113"/>
      <c r="HD26" s="113"/>
      <c r="HE26" s="113"/>
      <c r="HF26" s="113"/>
      <c r="HG26" s="113"/>
      <c r="HH26" s="113"/>
      <c r="HI26" s="113"/>
      <c r="HJ26" s="113"/>
      <c r="HK26" s="113"/>
      <c r="HL26" s="113"/>
      <c r="HM26" s="113"/>
      <c r="HN26" s="113"/>
      <c r="HO26" s="113"/>
      <c r="HP26" s="113"/>
      <c r="HQ26" s="113"/>
      <c r="HR26" s="113"/>
      <c r="HS26" s="113"/>
      <c r="HT26" s="113"/>
      <c r="HU26" s="113"/>
      <c r="HV26" s="113"/>
      <c r="HW26" s="113"/>
      <c r="HX26" s="113"/>
      <c r="HY26" s="113"/>
      <c r="HZ26" s="113"/>
      <c r="IA26" s="113"/>
      <c r="IB26" s="113"/>
      <c r="IC26" s="113"/>
      <c r="ID26" s="113"/>
      <c r="IE26" s="113"/>
      <c r="IF26" s="113"/>
      <c r="IG26" s="113"/>
      <c r="IH26" s="113"/>
      <c r="II26" s="113"/>
      <c r="IJ26" s="113"/>
      <c r="IK26" s="113"/>
      <c r="IL26" s="113"/>
      <c r="IM26" s="113"/>
      <c r="IN26" s="113"/>
      <c r="IO26" s="113"/>
      <c r="IP26" s="113"/>
      <c r="IQ26" s="113"/>
    </row>
    <row r="27" spans="1:251" s="115" customFormat="1" ht="18" customHeight="1">
      <c r="A27" s="126" t="s">
        <v>116</v>
      </c>
      <c r="B27" s="108"/>
      <c r="C27" s="125">
        <v>686</v>
      </c>
      <c r="D27" s="109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3"/>
      <c r="EF27" s="113"/>
      <c r="EG27" s="113"/>
      <c r="EH27" s="113"/>
      <c r="EI27" s="113"/>
      <c r="EJ27" s="113"/>
      <c r="EK27" s="113"/>
      <c r="EL27" s="113"/>
      <c r="EM27" s="113"/>
      <c r="EN27" s="113"/>
      <c r="EO27" s="113"/>
      <c r="EP27" s="113"/>
      <c r="EQ27" s="113"/>
      <c r="ER27" s="113"/>
      <c r="ES27" s="113"/>
      <c r="ET27" s="113"/>
      <c r="EU27" s="113"/>
      <c r="EV27" s="113"/>
      <c r="EW27" s="113"/>
      <c r="EX27" s="113"/>
      <c r="EY27" s="113"/>
      <c r="EZ27" s="113"/>
      <c r="FA27" s="113"/>
      <c r="FB27" s="113"/>
      <c r="FC27" s="113"/>
      <c r="FD27" s="113"/>
      <c r="FE27" s="113"/>
      <c r="FF27" s="113"/>
      <c r="FG27" s="113"/>
      <c r="FH27" s="113"/>
      <c r="FI27" s="113"/>
      <c r="FJ27" s="113"/>
      <c r="FK27" s="113"/>
      <c r="FL27" s="113"/>
      <c r="FM27" s="113"/>
      <c r="FN27" s="113"/>
      <c r="FO27" s="113"/>
      <c r="FP27" s="113"/>
      <c r="FQ27" s="113"/>
      <c r="FR27" s="113"/>
      <c r="FS27" s="113"/>
      <c r="FT27" s="113"/>
      <c r="FU27" s="113"/>
      <c r="FV27" s="113"/>
      <c r="FW27" s="113"/>
      <c r="FX27" s="113"/>
      <c r="FY27" s="113"/>
      <c r="FZ27" s="113"/>
      <c r="GA27" s="113"/>
      <c r="GB27" s="113"/>
      <c r="GC27" s="113"/>
      <c r="GD27" s="113"/>
      <c r="GE27" s="113"/>
      <c r="GF27" s="113"/>
      <c r="GG27" s="113"/>
      <c r="GH27" s="113"/>
      <c r="GI27" s="113"/>
      <c r="GJ27" s="113"/>
      <c r="GK27" s="113"/>
      <c r="GL27" s="113"/>
      <c r="GM27" s="113"/>
      <c r="GN27" s="113"/>
      <c r="GO27" s="113"/>
      <c r="GP27" s="113"/>
      <c r="GQ27" s="113"/>
      <c r="GR27" s="113"/>
      <c r="GS27" s="113"/>
      <c r="GT27" s="113"/>
      <c r="GU27" s="113"/>
      <c r="GV27" s="113"/>
      <c r="GW27" s="113"/>
      <c r="GX27" s="113"/>
      <c r="GY27" s="113"/>
      <c r="GZ27" s="113"/>
      <c r="HA27" s="113"/>
      <c r="HB27" s="113"/>
      <c r="HC27" s="113"/>
      <c r="HD27" s="113"/>
      <c r="HE27" s="113"/>
      <c r="HF27" s="113"/>
      <c r="HG27" s="113"/>
      <c r="HH27" s="113"/>
      <c r="HI27" s="113"/>
      <c r="HJ27" s="113"/>
      <c r="HK27" s="113"/>
      <c r="HL27" s="113"/>
      <c r="HM27" s="113"/>
      <c r="HN27" s="113"/>
      <c r="HO27" s="113"/>
      <c r="HP27" s="113"/>
      <c r="HQ27" s="113"/>
      <c r="HR27" s="113"/>
      <c r="HS27" s="113"/>
      <c r="HT27" s="113"/>
      <c r="HU27" s="113"/>
      <c r="HV27" s="113"/>
      <c r="HW27" s="113"/>
      <c r="HX27" s="113"/>
      <c r="HY27" s="113"/>
      <c r="HZ27" s="113"/>
      <c r="IA27" s="113"/>
      <c r="IB27" s="113"/>
      <c r="IC27" s="113"/>
      <c r="ID27" s="113"/>
      <c r="IE27" s="113"/>
      <c r="IF27" s="113"/>
      <c r="IG27" s="113"/>
      <c r="IH27" s="113"/>
      <c r="II27" s="113"/>
      <c r="IJ27" s="113"/>
      <c r="IK27" s="113"/>
      <c r="IL27" s="113"/>
      <c r="IM27" s="113"/>
      <c r="IN27" s="113"/>
      <c r="IO27" s="113"/>
      <c r="IP27" s="113"/>
      <c r="IQ27" s="113"/>
    </row>
    <row r="28" spans="1:251" s="115" customFormat="1" ht="18" customHeight="1">
      <c r="A28" s="126" t="s">
        <v>117</v>
      </c>
      <c r="B28" s="108"/>
      <c r="C28" s="125">
        <v>2688</v>
      </c>
      <c r="D28" s="109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3"/>
      <c r="EF28" s="113"/>
      <c r="EG28" s="113"/>
      <c r="EH28" s="113"/>
      <c r="EI28" s="113"/>
      <c r="EJ28" s="113"/>
      <c r="EK28" s="113"/>
      <c r="EL28" s="113"/>
      <c r="EM28" s="113"/>
      <c r="EN28" s="113"/>
      <c r="EO28" s="113"/>
      <c r="EP28" s="113"/>
      <c r="EQ28" s="113"/>
      <c r="ER28" s="113"/>
      <c r="ES28" s="113"/>
      <c r="ET28" s="113"/>
      <c r="EU28" s="113"/>
      <c r="EV28" s="113"/>
      <c r="EW28" s="113"/>
      <c r="EX28" s="113"/>
      <c r="EY28" s="113"/>
      <c r="EZ28" s="113"/>
      <c r="FA28" s="113"/>
      <c r="FB28" s="113"/>
      <c r="FC28" s="113"/>
      <c r="FD28" s="113"/>
      <c r="FE28" s="113"/>
      <c r="FF28" s="113"/>
      <c r="FG28" s="113"/>
      <c r="FH28" s="113"/>
      <c r="FI28" s="113"/>
      <c r="FJ28" s="113"/>
      <c r="FK28" s="113"/>
      <c r="FL28" s="113"/>
      <c r="FM28" s="113"/>
      <c r="FN28" s="113"/>
      <c r="FO28" s="113"/>
      <c r="FP28" s="113"/>
      <c r="FQ28" s="113"/>
      <c r="FR28" s="113"/>
      <c r="FS28" s="113"/>
      <c r="FT28" s="113"/>
      <c r="FU28" s="113"/>
      <c r="FV28" s="113"/>
      <c r="FW28" s="113"/>
      <c r="FX28" s="113"/>
      <c r="FY28" s="113"/>
      <c r="FZ28" s="113"/>
      <c r="GA28" s="113"/>
      <c r="GB28" s="113"/>
      <c r="GC28" s="113"/>
      <c r="GD28" s="113"/>
      <c r="GE28" s="113"/>
      <c r="GF28" s="113"/>
      <c r="GG28" s="113"/>
      <c r="GH28" s="113"/>
      <c r="GI28" s="113"/>
      <c r="GJ28" s="113"/>
      <c r="GK28" s="113"/>
      <c r="GL28" s="113"/>
      <c r="GM28" s="113"/>
      <c r="GN28" s="113"/>
      <c r="GO28" s="113"/>
      <c r="GP28" s="113"/>
      <c r="GQ28" s="113"/>
      <c r="GR28" s="113"/>
      <c r="GS28" s="113"/>
      <c r="GT28" s="113"/>
      <c r="GU28" s="113"/>
      <c r="GV28" s="113"/>
      <c r="GW28" s="113"/>
      <c r="GX28" s="113"/>
      <c r="GY28" s="113"/>
      <c r="GZ28" s="113"/>
      <c r="HA28" s="113"/>
      <c r="HB28" s="113"/>
      <c r="HC28" s="113"/>
      <c r="HD28" s="113"/>
      <c r="HE28" s="113"/>
      <c r="HF28" s="113"/>
      <c r="HG28" s="113"/>
      <c r="HH28" s="113"/>
      <c r="HI28" s="113"/>
      <c r="HJ28" s="113"/>
      <c r="HK28" s="113"/>
      <c r="HL28" s="113"/>
      <c r="HM28" s="113"/>
      <c r="HN28" s="113"/>
      <c r="HO28" s="113"/>
      <c r="HP28" s="113"/>
      <c r="HQ28" s="113"/>
      <c r="HR28" s="113"/>
      <c r="HS28" s="113"/>
      <c r="HT28" s="113"/>
      <c r="HU28" s="113"/>
      <c r="HV28" s="113"/>
      <c r="HW28" s="113"/>
      <c r="HX28" s="113"/>
      <c r="HY28" s="113"/>
      <c r="HZ28" s="113"/>
      <c r="IA28" s="113"/>
      <c r="IB28" s="113"/>
      <c r="IC28" s="113"/>
      <c r="ID28" s="113"/>
      <c r="IE28" s="113"/>
      <c r="IF28" s="113"/>
      <c r="IG28" s="113"/>
      <c r="IH28" s="113"/>
      <c r="II28" s="113"/>
      <c r="IJ28" s="113"/>
      <c r="IK28" s="113"/>
      <c r="IL28" s="113"/>
      <c r="IM28" s="113"/>
      <c r="IN28" s="113"/>
      <c r="IO28" s="113"/>
      <c r="IP28" s="113"/>
      <c r="IQ28" s="113"/>
    </row>
    <row r="29" spans="1:251" s="115" customFormat="1" ht="18" customHeight="1">
      <c r="A29" s="126" t="s">
        <v>118</v>
      </c>
      <c r="B29" s="108"/>
      <c r="C29" s="125">
        <v>2728</v>
      </c>
      <c r="D29" s="109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113"/>
      <c r="EK29" s="113"/>
      <c r="EL29" s="113"/>
      <c r="EM29" s="113"/>
      <c r="EN29" s="113"/>
      <c r="EO29" s="113"/>
      <c r="EP29" s="113"/>
      <c r="EQ29" s="113"/>
      <c r="ER29" s="113"/>
      <c r="ES29" s="113"/>
      <c r="ET29" s="113"/>
      <c r="EU29" s="113"/>
      <c r="EV29" s="113"/>
      <c r="EW29" s="113"/>
      <c r="EX29" s="113"/>
      <c r="EY29" s="113"/>
      <c r="EZ29" s="113"/>
      <c r="FA29" s="113"/>
      <c r="FB29" s="113"/>
      <c r="FC29" s="113"/>
      <c r="FD29" s="113"/>
      <c r="FE29" s="113"/>
      <c r="FF29" s="113"/>
      <c r="FG29" s="113"/>
      <c r="FH29" s="113"/>
      <c r="FI29" s="113"/>
      <c r="FJ29" s="113"/>
      <c r="FK29" s="113"/>
      <c r="FL29" s="113"/>
      <c r="FM29" s="113"/>
      <c r="FN29" s="113"/>
      <c r="FO29" s="113"/>
      <c r="FP29" s="113"/>
      <c r="FQ29" s="113"/>
      <c r="FR29" s="113"/>
      <c r="FS29" s="113"/>
      <c r="FT29" s="113"/>
      <c r="FU29" s="113"/>
      <c r="FV29" s="113"/>
      <c r="FW29" s="113"/>
      <c r="FX29" s="113"/>
      <c r="FY29" s="113"/>
      <c r="FZ29" s="113"/>
      <c r="GA29" s="113"/>
      <c r="GB29" s="113"/>
      <c r="GC29" s="113"/>
      <c r="GD29" s="113"/>
      <c r="GE29" s="113"/>
      <c r="GF29" s="113"/>
      <c r="GG29" s="113"/>
      <c r="GH29" s="113"/>
      <c r="GI29" s="113"/>
      <c r="GJ29" s="113"/>
      <c r="GK29" s="113"/>
      <c r="GL29" s="113"/>
      <c r="GM29" s="113"/>
      <c r="GN29" s="113"/>
      <c r="GO29" s="113"/>
      <c r="GP29" s="113"/>
      <c r="GQ29" s="113"/>
      <c r="GR29" s="113"/>
      <c r="GS29" s="113"/>
      <c r="GT29" s="113"/>
      <c r="GU29" s="113"/>
      <c r="GV29" s="113"/>
      <c r="GW29" s="113"/>
      <c r="GX29" s="113"/>
      <c r="GY29" s="113"/>
      <c r="GZ29" s="113"/>
      <c r="HA29" s="113"/>
      <c r="HB29" s="113"/>
      <c r="HC29" s="113"/>
      <c r="HD29" s="113"/>
      <c r="HE29" s="113"/>
      <c r="HF29" s="113"/>
      <c r="HG29" s="113"/>
      <c r="HH29" s="113"/>
      <c r="HI29" s="113"/>
      <c r="HJ29" s="113"/>
      <c r="HK29" s="113"/>
      <c r="HL29" s="113"/>
      <c r="HM29" s="113"/>
      <c r="HN29" s="113"/>
      <c r="HO29" s="113"/>
      <c r="HP29" s="113"/>
      <c r="HQ29" s="113"/>
      <c r="HR29" s="113"/>
      <c r="HS29" s="113"/>
      <c r="HT29" s="113"/>
      <c r="HU29" s="113"/>
      <c r="HV29" s="113"/>
      <c r="HW29" s="113"/>
      <c r="HX29" s="113"/>
      <c r="HY29" s="113"/>
      <c r="HZ29" s="113"/>
      <c r="IA29" s="113"/>
      <c r="IB29" s="113"/>
      <c r="IC29" s="113"/>
      <c r="ID29" s="113"/>
      <c r="IE29" s="113"/>
      <c r="IF29" s="113"/>
      <c r="IG29" s="113"/>
      <c r="IH29" s="113"/>
      <c r="II29" s="113"/>
      <c r="IJ29" s="113"/>
      <c r="IK29" s="113"/>
      <c r="IL29" s="113"/>
      <c r="IM29" s="113"/>
      <c r="IN29" s="113"/>
      <c r="IO29" s="113"/>
      <c r="IP29" s="113"/>
      <c r="IQ29" s="113"/>
    </row>
    <row r="30" spans="1:251" s="115" customFormat="1" ht="18" customHeight="1">
      <c r="A30" s="126" t="s">
        <v>119</v>
      </c>
      <c r="B30" s="108"/>
      <c r="C30" s="125">
        <v>0</v>
      </c>
      <c r="D30" s="109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3"/>
      <c r="EI30" s="113"/>
      <c r="EJ30" s="113"/>
      <c r="EK30" s="113"/>
      <c r="EL30" s="113"/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/>
      <c r="FF30" s="113"/>
      <c r="FG30" s="113"/>
      <c r="FH30" s="113"/>
      <c r="FI30" s="113"/>
      <c r="FJ30" s="113"/>
      <c r="FK30" s="113"/>
      <c r="FL30" s="113"/>
      <c r="FM30" s="113"/>
      <c r="FN30" s="113"/>
      <c r="FO30" s="113"/>
      <c r="FP30" s="113"/>
      <c r="FQ30" s="113"/>
      <c r="FR30" s="113"/>
      <c r="FS30" s="113"/>
      <c r="FT30" s="113"/>
      <c r="FU30" s="113"/>
      <c r="FV30" s="113"/>
      <c r="FW30" s="113"/>
      <c r="FX30" s="113"/>
      <c r="FY30" s="113"/>
      <c r="FZ30" s="113"/>
      <c r="GA30" s="113"/>
      <c r="GB30" s="113"/>
      <c r="GC30" s="113"/>
      <c r="GD30" s="113"/>
      <c r="GE30" s="113"/>
      <c r="GF30" s="113"/>
      <c r="GG30" s="113"/>
      <c r="GH30" s="113"/>
      <c r="GI30" s="113"/>
      <c r="GJ30" s="113"/>
      <c r="GK30" s="113"/>
      <c r="GL30" s="113"/>
      <c r="GM30" s="113"/>
      <c r="GN30" s="113"/>
      <c r="GO30" s="113"/>
      <c r="GP30" s="113"/>
      <c r="GQ30" s="113"/>
      <c r="GR30" s="113"/>
      <c r="GS30" s="113"/>
      <c r="GT30" s="113"/>
      <c r="GU30" s="113"/>
      <c r="GV30" s="113"/>
      <c r="GW30" s="113"/>
      <c r="GX30" s="113"/>
      <c r="GY30" s="113"/>
      <c r="GZ30" s="113"/>
      <c r="HA30" s="113"/>
      <c r="HB30" s="113"/>
      <c r="HC30" s="113"/>
      <c r="HD30" s="113"/>
      <c r="HE30" s="113"/>
      <c r="HF30" s="113"/>
      <c r="HG30" s="113"/>
      <c r="HH30" s="113"/>
      <c r="HI30" s="113"/>
      <c r="HJ30" s="113"/>
      <c r="HK30" s="113"/>
      <c r="HL30" s="113"/>
      <c r="HM30" s="113"/>
      <c r="HN30" s="113"/>
      <c r="HO30" s="113"/>
      <c r="HP30" s="113"/>
      <c r="HQ30" s="113"/>
      <c r="HR30" s="113"/>
      <c r="HS30" s="113"/>
      <c r="HT30" s="113"/>
      <c r="HU30" s="113"/>
      <c r="HV30" s="113"/>
      <c r="HW30" s="113"/>
      <c r="HX30" s="113"/>
      <c r="HY30" s="113"/>
      <c r="HZ30" s="113"/>
      <c r="IA30" s="113"/>
      <c r="IB30" s="113"/>
      <c r="IC30" s="113"/>
      <c r="ID30" s="113"/>
      <c r="IE30" s="113"/>
      <c r="IF30" s="113"/>
      <c r="IG30" s="113"/>
      <c r="IH30" s="113"/>
      <c r="II30" s="113"/>
      <c r="IJ30" s="113"/>
      <c r="IK30" s="113"/>
      <c r="IL30" s="113"/>
      <c r="IM30" s="113"/>
      <c r="IN30" s="113"/>
      <c r="IO30" s="113"/>
      <c r="IP30" s="113"/>
      <c r="IQ30" s="113"/>
    </row>
    <row r="31" spans="1:251" s="115" customFormat="1" ht="18" customHeight="1">
      <c r="A31" s="126" t="s">
        <v>120</v>
      </c>
      <c r="B31" s="108"/>
      <c r="C31" s="125">
        <v>315</v>
      </c>
      <c r="D31" s="109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  <c r="EH31" s="113"/>
      <c r="EI31" s="113"/>
      <c r="EJ31" s="113"/>
      <c r="EK31" s="113"/>
      <c r="EL31" s="113"/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/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S31" s="113"/>
      <c r="FT31" s="113"/>
      <c r="FU31" s="113"/>
      <c r="FV31" s="113"/>
      <c r="FW31" s="113"/>
      <c r="FX31" s="113"/>
      <c r="FY31" s="113"/>
      <c r="FZ31" s="113"/>
      <c r="GA31" s="113"/>
      <c r="GB31" s="113"/>
      <c r="GC31" s="113"/>
      <c r="GD31" s="113"/>
      <c r="GE31" s="113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/>
      <c r="GR31" s="113"/>
      <c r="GS31" s="113"/>
      <c r="GT31" s="113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3"/>
      <c r="HI31" s="113"/>
      <c r="HJ31" s="113"/>
      <c r="HK31" s="113"/>
      <c r="HL31" s="113"/>
      <c r="HM31" s="113"/>
      <c r="HN31" s="113"/>
      <c r="HO31" s="113"/>
      <c r="HP31" s="113"/>
      <c r="HQ31" s="113"/>
      <c r="HR31" s="113"/>
      <c r="HS31" s="113"/>
      <c r="HT31" s="113"/>
      <c r="HU31" s="113"/>
      <c r="HV31" s="113"/>
      <c r="HW31" s="113"/>
      <c r="HX31" s="113"/>
      <c r="HY31" s="113"/>
      <c r="HZ31" s="113"/>
      <c r="IA31" s="113"/>
      <c r="IB31" s="113"/>
      <c r="IC31" s="113"/>
      <c r="ID31" s="113"/>
      <c r="IE31" s="113"/>
      <c r="IF31" s="113"/>
      <c r="IG31" s="113"/>
      <c r="IH31" s="113"/>
      <c r="II31" s="113"/>
      <c r="IJ31" s="113"/>
      <c r="IK31" s="113"/>
      <c r="IL31" s="113"/>
      <c r="IM31" s="113"/>
      <c r="IN31" s="113"/>
      <c r="IO31" s="113"/>
      <c r="IP31" s="113"/>
      <c r="IQ31" s="113"/>
    </row>
    <row r="32" spans="1:251" s="115" customFormat="1" ht="18" customHeight="1">
      <c r="A32" s="123" t="s">
        <v>121</v>
      </c>
      <c r="B32" s="124"/>
      <c r="C32" s="124"/>
      <c r="D32" s="109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13"/>
      <c r="EL32" s="113"/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/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/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/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13"/>
      <c r="ID32" s="113"/>
      <c r="IE32" s="113"/>
      <c r="IF32" s="113"/>
      <c r="IG32" s="113"/>
      <c r="IH32" s="113"/>
      <c r="II32" s="113"/>
      <c r="IJ32" s="113"/>
      <c r="IK32" s="113"/>
      <c r="IL32" s="113"/>
      <c r="IM32" s="113"/>
      <c r="IN32" s="113"/>
      <c r="IO32" s="113"/>
      <c r="IP32" s="113"/>
      <c r="IQ32" s="113"/>
    </row>
    <row r="33" spans="1:251" s="115" customFormat="1" ht="18" customHeight="1">
      <c r="A33" s="120" t="s">
        <v>122</v>
      </c>
      <c r="B33" s="127">
        <v>70837</v>
      </c>
      <c r="C33" s="122">
        <v>49440</v>
      </c>
      <c r="D33" s="106">
        <f>(C33-B33)/B33</f>
        <v>-0.3020596580882872</v>
      </c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  <c r="GK33" s="113"/>
      <c r="GL33" s="113"/>
      <c r="GM33" s="113"/>
      <c r="GN33" s="113"/>
      <c r="GO33" s="113"/>
      <c r="GP33" s="113"/>
      <c r="GQ33" s="113"/>
      <c r="GR33" s="113"/>
      <c r="GS33" s="113"/>
      <c r="GT33" s="113"/>
      <c r="GU33" s="113"/>
      <c r="GV33" s="113"/>
      <c r="GW33" s="113"/>
      <c r="GX33" s="113"/>
      <c r="GY33" s="113"/>
      <c r="GZ33" s="113"/>
      <c r="HA33" s="113"/>
      <c r="HB33" s="113"/>
      <c r="HC33" s="113"/>
      <c r="HD33" s="113"/>
      <c r="HE33" s="113"/>
      <c r="HF33" s="113"/>
      <c r="HG33" s="113"/>
      <c r="HH33" s="113"/>
      <c r="HI33" s="113"/>
      <c r="HJ33" s="113"/>
      <c r="HK33" s="113"/>
      <c r="HL33" s="113"/>
      <c r="HM33" s="113"/>
      <c r="HN33" s="113"/>
      <c r="HO33" s="113"/>
      <c r="HP33" s="113"/>
      <c r="HQ33" s="113"/>
      <c r="HR33" s="113"/>
      <c r="HS33" s="113"/>
      <c r="HT33" s="113"/>
      <c r="HU33" s="113"/>
      <c r="HV33" s="113"/>
      <c r="HW33" s="113"/>
      <c r="HX33" s="113"/>
      <c r="HY33" s="113"/>
      <c r="HZ33" s="113"/>
      <c r="IA33" s="113"/>
      <c r="IB33" s="113"/>
      <c r="IC33" s="113"/>
      <c r="ID33" s="113"/>
      <c r="IE33" s="113"/>
      <c r="IF33" s="113"/>
      <c r="IG33" s="113"/>
      <c r="IH33" s="113"/>
      <c r="II33" s="113"/>
      <c r="IJ33" s="113"/>
      <c r="IK33" s="113"/>
      <c r="IL33" s="113"/>
      <c r="IM33" s="113"/>
      <c r="IN33" s="113"/>
      <c r="IO33" s="113"/>
      <c r="IP33" s="113"/>
      <c r="IQ33" s="113"/>
    </row>
    <row r="34" spans="1:251" s="115" customFormat="1" ht="18" customHeight="1">
      <c r="A34" s="120" t="s">
        <v>123</v>
      </c>
      <c r="B34" s="121">
        <v>50593</v>
      </c>
      <c r="C34" s="121">
        <v>27853</v>
      </c>
      <c r="D34" s="106">
        <f>(C34-B34)/B34</f>
        <v>-0.4494692941711304</v>
      </c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  <c r="EH34" s="113"/>
      <c r="EI34" s="113"/>
      <c r="EJ34" s="113"/>
      <c r="EK34" s="113"/>
      <c r="EL34" s="113"/>
      <c r="EM34" s="113"/>
      <c r="EN34" s="113"/>
      <c r="EO34" s="113"/>
      <c r="EP34" s="113"/>
      <c r="EQ34" s="113"/>
      <c r="ER34" s="113"/>
      <c r="ES34" s="113"/>
      <c r="ET34" s="113"/>
      <c r="EU34" s="113"/>
      <c r="EV34" s="113"/>
      <c r="EW34" s="113"/>
      <c r="EX34" s="113"/>
      <c r="EY34" s="113"/>
      <c r="EZ34" s="113"/>
      <c r="FA34" s="113"/>
      <c r="FB34" s="113"/>
      <c r="FC34" s="113"/>
      <c r="FD34" s="113"/>
      <c r="FE34" s="113"/>
      <c r="FF34" s="113"/>
      <c r="FG34" s="113"/>
      <c r="FH34" s="113"/>
      <c r="FI34" s="113"/>
      <c r="FJ34" s="113"/>
      <c r="FK34" s="113"/>
      <c r="FL34" s="113"/>
      <c r="FM34" s="113"/>
      <c r="FN34" s="113"/>
      <c r="FO34" s="113"/>
      <c r="FP34" s="113"/>
      <c r="FQ34" s="113"/>
      <c r="FR34" s="113"/>
      <c r="FS34" s="113"/>
      <c r="FT34" s="113"/>
      <c r="FU34" s="113"/>
      <c r="FV34" s="113"/>
      <c r="FW34" s="113"/>
      <c r="FX34" s="113"/>
      <c r="FY34" s="113"/>
      <c r="FZ34" s="113"/>
      <c r="GA34" s="113"/>
      <c r="GB34" s="113"/>
      <c r="GC34" s="113"/>
      <c r="GD34" s="113"/>
      <c r="GE34" s="113"/>
      <c r="GF34" s="113"/>
      <c r="GG34" s="113"/>
      <c r="GH34" s="113"/>
      <c r="GI34" s="113"/>
      <c r="GJ34" s="113"/>
      <c r="GK34" s="113"/>
      <c r="GL34" s="113"/>
      <c r="GM34" s="113"/>
      <c r="GN34" s="113"/>
      <c r="GO34" s="113"/>
      <c r="GP34" s="113"/>
      <c r="GQ34" s="113"/>
      <c r="GR34" s="113"/>
      <c r="GS34" s="113"/>
      <c r="GT34" s="113"/>
      <c r="GU34" s="113"/>
      <c r="GV34" s="113"/>
      <c r="GW34" s="113"/>
      <c r="GX34" s="113"/>
      <c r="GY34" s="113"/>
      <c r="GZ34" s="113"/>
      <c r="HA34" s="113"/>
      <c r="HB34" s="113"/>
      <c r="HC34" s="113"/>
      <c r="HD34" s="113"/>
      <c r="HE34" s="113"/>
      <c r="HF34" s="113"/>
      <c r="HG34" s="113"/>
      <c r="HH34" s="113"/>
      <c r="HI34" s="113"/>
      <c r="HJ34" s="113"/>
      <c r="HK34" s="113"/>
      <c r="HL34" s="113"/>
      <c r="HM34" s="113"/>
      <c r="HN34" s="113"/>
      <c r="HO34" s="113"/>
      <c r="HP34" s="113"/>
      <c r="HQ34" s="113"/>
      <c r="HR34" s="113"/>
      <c r="HS34" s="113"/>
      <c r="HT34" s="113"/>
      <c r="HU34" s="113"/>
      <c r="HV34" s="113"/>
      <c r="HW34" s="113"/>
      <c r="HX34" s="113"/>
      <c r="HY34" s="113"/>
      <c r="HZ34" s="113"/>
      <c r="IA34" s="113"/>
      <c r="IB34" s="113"/>
      <c r="IC34" s="113"/>
      <c r="ID34" s="113"/>
      <c r="IE34" s="113"/>
      <c r="IF34" s="113"/>
      <c r="IG34" s="113"/>
      <c r="IH34" s="113"/>
      <c r="II34" s="113"/>
      <c r="IJ34" s="113"/>
      <c r="IK34" s="113"/>
      <c r="IL34" s="113"/>
      <c r="IM34" s="113"/>
      <c r="IN34" s="113"/>
      <c r="IO34" s="113"/>
      <c r="IP34" s="113"/>
      <c r="IQ34" s="113"/>
    </row>
    <row r="35" spans="1:251" s="115" customFormat="1" ht="18" customHeight="1">
      <c r="A35" s="120" t="s">
        <v>124</v>
      </c>
      <c r="B35" s="121">
        <v>6735</v>
      </c>
      <c r="C35" s="128">
        <v>3000</v>
      </c>
      <c r="D35" s="106">
        <f>(C35-B35)/B35</f>
        <v>-0.5545657015590201</v>
      </c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113"/>
      <c r="FL35" s="113"/>
      <c r="FM35" s="113"/>
      <c r="FN35" s="113"/>
      <c r="FO35" s="113"/>
      <c r="FP35" s="113"/>
      <c r="FQ35" s="113"/>
      <c r="FR35" s="113"/>
      <c r="FS35" s="113"/>
      <c r="FT35" s="113"/>
      <c r="FU35" s="113"/>
      <c r="FV35" s="113"/>
      <c r="FW35" s="113"/>
      <c r="FX35" s="113"/>
      <c r="FY35" s="113"/>
      <c r="FZ35" s="113"/>
      <c r="GA35" s="113"/>
      <c r="GB35" s="113"/>
      <c r="GC35" s="113"/>
      <c r="GD35" s="113"/>
      <c r="GE35" s="113"/>
      <c r="GF35" s="113"/>
      <c r="GG35" s="113"/>
      <c r="GH35" s="113"/>
      <c r="GI35" s="113"/>
      <c r="GJ35" s="113"/>
      <c r="GK35" s="113"/>
      <c r="GL35" s="113"/>
      <c r="GM35" s="113"/>
      <c r="GN35" s="113"/>
      <c r="GO35" s="113"/>
      <c r="GP35" s="113"/>
      <c r="GQ35" s="113"/>
      <c r="GR35" s="113"/>
      <c r="GS35" s="113"/>
      <c r="GT35" s="113"/>
      <c r="GU35" s="113"/>
      <c r="GV35" s="113"/>
      <c r="GW35" s="113"/>
      <c r="GX35" s="113"/>
      <c r="GY35" s="113"/>
      <c r="GZ35" s="113"/>
      <c r="HA35" s="113"/>
      <c r="HB35" s="113"/>
      <c r="HC35" s="113"/>
      <c r="HD35" s="113"/>
      <c r="HE35" s="113"/>
      <c r="HF35" s="113"/>
      <c r="HG35" s="113"/>
      <c r="HH35" s="113"/>
      <c r="HI35" s="113"/>
      <c r="HJ35" s="113"/>
      <c r="HK35" s="113"/>
      <c r="HL35" s="113"/>
      <c r="HM35" s="113"/>
      <c r="HN35" s="113"/>
      <c r="HO35" s="113"/>
      <c r="HP35" s="113"/>
      <c r="HQ35" s="113"/>
      <c r="HR35" s="113"/>
      <c r="HS35" s="113"/>
      <c r="HT35" s="113"/>
      <c r="HU35" s="113"/>
      <c r="HV35" s="113"/>
      <c r="HW35" s="113"/>
      <c r="HX35" s="113"/>
      <c r="HY35" s="113"/>
      <c r="HZ35" s="113"/>
      <c r="IA35" s="113"/>
      <c r="IB35" s="113"/>
      <c r="IC35" s="113"/>
      <c r="ID35" s="113"/>
      <c r="IE35" s="113"/>
      <c r="IF35" s="113"/>
      <c r="IG35" s="113"/>
      <c r="IH35" s="113"/>
      <c r="II35" s="113"/>
      <c r="IJ35" s="113"/>
      <c r="IK35" s="113"/>
      <c r="IL35" s="113"/>
      <c r="IM35" s="113"/>
      <c r="IN35" s="113"/>
      <c r="IO35" s="113"/>
      <c r="IP35" s="113"/>
      <c r="IQ35" s="113"/>
    </row>
    <row r="36" spans="1:251" s="115" customFormat="1" ht="18" customHeight="1">
      <c r="A36" s="120" t="s">
        <v>125</v>
      </c>
      <c r="B36" s="121">
        <v>43858</v>
      </c>
      <c r="C36" s="128">
        <v>24853</v>
      </c>
      <c r="D36" s="106">
        <f>(C36-B36)/B36</f>
        <v>-0.43333029321902505</v>
      </c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113"/>
      <c r="FM36" s="113"/>
      <c r="FN36" s="113"/>
      <c r="FO36" s="113"/>
      <c r="FP36" s="113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3"/>
      <c r="GE36" s="113"/>
      <c r="GF36" s="113"/>
      <c r="GG36" s="113"/>
      <c r="GH36" s="113"/>
      <c r="GI36" s="113"/>
      <c r="GJ36" s="113"/>
      <c r="GK36" s="113"/>
      <c r="GL36" s="113"/>
      <c r="GM36" s="113"/>
      <c r="GN36" s="113"/>
      <c r="GO36" s="113"/>
      <c r="GP36" s="113"/>
      <c r="GQ36" s="113"/>
      <c r="GR36" s="113"/>
      <c r="GS36" s="113"/>
      <c r="GT36" s="113"/>
      <c r="GU36" s="113"/>
      <c r="GV36" s="113"/>
      <c r="GW36" s="113"/>
      <c r="GX36" s="113"/>
      <c r="GY36" s="113"/>
      <c r="GZ36" s="113"/>
      <c r="HA36" s="113"/>
      <c r="HB36" s="113"/>
      <c r="HC36" s="113"/>
      <c r="HD36" s="113"/>
      <c r="HE36" s="113"/>
      <c r="HF36" s="113"/>
      <c r="HG36" s="113"/>
      <c r="HH36" s="113"/>
      <c r="HI36" s="113"/>
      <c r="HJ36" s="113"/>
      <c r="HK36" s="113"/>
      <c r="HL36" s="113"/>
      <c r="HM36" s="113"/>
      <c r="HN36" s="113"/>
      <c r="HO36" s="113"/>
      <c r="HP36" s="113"/>
      <c r="HQ36" s="113"/>
      <c r="HR36" s="113"/>
      <c r="HS36" s="113"/>
      <c r="HT36" s="113"/>
      <c r="HU36" s="113"/>
      <c r="HV36" s="113"/>
      <c r="HW36" s="113"/>
      <c r="HX36" s="113"/>
      <c r="HY36" s="113"/>
      <c r="HZ36" s="113"/>
      <c r="IA36" s="113"/>
      <c r="IB36" s="113"/>
      <c r="IC36" s="113"/>
      <c r="ID36" s="113"/>
      <c r="IE36" s="113"/>
      <c r="IF36" s="113"/>
      <c r="IG36" s="113"/>
      <c r="IH36" s="113"/>
      <c r="II36" s="113"/>
      <c r="IJ36" s="113"/>
      <c r="IK36" s="113"/>
      <c r="IL36" s="113"/>
      <c r="IM36" s="113"/>
      <c r="IN36" s="113"/>
      <c r="IO36" s="113"/>
      <c r="IP36" s="113"/>
      <c r="IQ36" s="113"/>
    </row>
  </sheetData>
  <sheetProtection/>
  <protectedRanges>
    <protectedRange sqref="B5:B6 C6 B8:C8" name="区域4_3_1"/>
    <protectedRange sqref="B10" name="区域4_3_2"/>
  </protectedRanges>
  <mergeCells count="1">
    <mergeCell ref="A1:D1"/>
  </mergeCells>
  <printOptions horizontalCentered="1"/>
  <pageMargins left="0.7900000000000001" right="0.56" top="1.09" bottom="0.59" header="0.39" footer="0.39"/>
  <pageSetup firstPageNumber="2" useFirstPageNumber="1" horizontalDpi="600" verticalDpi="6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2"/>
  <sheetViews>
    <sheetView showGridLines="0" showZeros="0" zoomScalePageLayoutView="0" workbookViewId="0" topLeftCell="A1">
      <selection activeCell="G14" sqref="G14"/>
    </sheetView>
  </sheetViews>
  <sheetFormatPr defaultColWidth="9.125" defaultRowHeight="14.25"/>
  <cols>
    <col min="1" max="1" width="26.75390625" style="97" customWidth="1"/>
    <col min="2" max="2" width="16.50390625" style="97" customWidth="1"/>
    <col min="3" max="3" width="15.00390625" style="97" customWidth="1"/>
    <col min="4" max="4" width="17.00390625" style="98" customWidth="1"/>
    <col min="5" max="235" width="9.125" style="12" customWidth="1"/>
    <col min="236" max="16384" width="9.125" style="12" customWidth="1"/>
  </cols>
  <sheetData>
    <row r="1" spans="1:4" ht="27" customHeight="1">
      <c r="A1" s="166" t="s">
        <v>538</v>
      </c>
      <c r="B1" s="166"/>
      <c r="C1" s="166"/>
      <c r="D1" s="167"/>
    </row>
    <row r="2" spans="1:4" ht="21" customHeight="1">
      <c r="A2" s="99"/>
      <c r="B2" s="100"/>
      <c r="D2" s="101" t="s">
        <v>11</v>
      </c>
    </row>
    <row r="3" spans="1:5" s="96" customFormat="1" ht="30" customHeight="1">
      <c r="A3" s="84" t="s">
        <v>12</v>
      </c>
      <c r="B3" s="85" t="s">
        <v>14</v>
      </c>
      <c r="C3" s="85" t="s">
        <v>126</v>
      </c>
      <c r="D3" s="102" t="s">
        <v>15</v>
      </c>
      <c r="E3" s="103"/>
    </row>
    <row r="4" spans="1:5" s="96" customFormat="1" ht="25.5" customHeight="1">
      <c r="A4" s="104" t="s">
        <v>127</v>
      </c>
      <c r="B4" s="105">
        <f>SUM(B5:B19)</f>
        <v>39986</v>
      </c>
      <c r="C4" s="105">
        <f>SUM(C5:C19)</f>
        <v>44580</v>
      </c>
      <c r="D4" s="106">
        <f>(C4-B4)/B4</f>
        <v>0.11489021157405092</v>
      </c>
      <c r="E4" s="103"/>
    </row>
    <row r="5" spans="1:5" s="96" customFormat="1" ht="25.5" customHeight="1">
      <c r="A5" s="92" t="s">
        <v>17</v>
      </c>
      <c r="B5" s="107">
        <v>13282</v>
      </c>
      <c r="C5" s="108">
        <v>20694</v>
      </c>
      <c r="D5" s="109">
        <f>(C5-B5)/B5</f>
        <v>0.5580484866736937</v>
      </c>
      <c r="E5" s="103"/>
    </row>
    <row r="6" spans="1:4" s="96" customFormat="1" ht="25.5" customHeight="1">
      <c r="A6" s="92" t="s">
        <v>18</v>
      </c>
      <c r="B6" s="107"/>
      <c r="C6" s="110"/>
      <c r="D6" s="109"/>
    </row>
    <row r="7" spans="1:5" s="96" customFormat="1" ht="25.5" customHeight="1">
      <c r="A7" s="92" t="s">
        <v>19</v>
      </c>
      <c r="B7" s="107">
        <v>4130</v>
      </c>
      <c r="C7" s="110">
        <v>7985</v>
      </c>
      <c r="D7" s="109">
        <f>(C7-B7)/B7</f>
        <v>0.9334140435835351</v>
      </c>
      <c r="E7" s="103"/>
    </row>
    <row r="8" spans="1:4" s="96" customFormat="1" ht="25.5" customHeight="1">
      <c r="A8" s="92" t="s">
        <v>20</v>
      </c>
      <c r="B8" s="107"/>
      <c r="C8" s="110"/>
      <c r="D8" s="109"/>
    </row>
    <row r="9" spans="1:5" s="96" customFormat="1" ht="25.5" customHeight="1">
      <c r="A9" s="92" t="s">
        <v>21</v>
      </c>
      <c r="B9" s="107">
        <v>812</v>
      </c>
      <c r="C9" s="110">
        <v>862</v>
      </c>
      <c r="D9" s="109">
        <f aca="true" t="shared" si="0" ref="D9:D14">(C9-B9)/B9</f>
        <v>0.06157635467980296</v>
      </c>
      <c r="E9" s="103"/>
    </row>
    <row r="10" spans="1:5" s="96" customFormat="1" ht="25.5" customHeight="1">
      <c r="A10" s="92" t="s">
        <v>22</v>
      </c>
      <c r="B10" s="107">
        <v>8534</v>
      </c>
      <c r="C10" s="110">
        <v>11801</v>
      </c>
      <c r="D10" s="109">
        <f t="shared" si="0"/>
        <v>0.38282165455823763</v>
      </c>
      <c r="E10" s="103"/>
    </row>
    <row r="11" spans="1:5" s="96" customFormat="1" ht="25.5" customHeight="1">
      <c r="A11" s="92" t="s">
        <v>23</v>
      </c>
      <c r="B11" s="107">
        <v>1009</v>
      </c>
      <c r="C11" s="110">
        <v>1070</v>
      </c>
      <c r="D11" s="109">
        <f t="shared" si="0"/>
        <v>0.06045589692765114</v>
      </c>
      <c r="E11" s="103"/>
    </row>
    <row r="12" spans="1:5" s="96" customFormat="1" ht="25.5" customHeight="1">
      <c r="A12" s="92" t="s">
        <v>24</v>
      </c>
      <c r="B12" s="107">
        <v>258</v>
      </c>
      <c r="C12" s="110">
        <v>274</v>
      </c>
      <c r="D12" s="109">
        <f t="shared" si="0"/>
        <v>0.06201550387596899</v>
      </c>
      <c r="E12" s="103"/>
    </row>
    <row r="13" spans="1:5" s="96" customFormat="1" ht="25.5" customHeight="1">
      <c r="A13" s="92" t="s">
        <v>25</v>
      </c>
      <c r="B13" s="107">
        <v>348</v>
      </c>
      <c r="C13" s="110">
        <v>369</v>
      </c>
      <c r="D13" s="109">
        <f t="shared" si="0"/>
        <v>0.0603448275862069</v>
      </c>
      <c r="E13" s="103"/>
    </row>
    <row r="14" spans="1:5" s="96" customFormat="1" ht="25.5" customHeight="1">
      <c r="A14" s="92" t="s">
        <v>26</v>
      </c>
      <c r="B14" s="107">
        <v>76</v>
      </c>
      <c r="C14" s="110">
        <v>81</v>
      </c>
      <c r="D14" s="109">
        <f t="shared" si="0"/>
        <v>0.06578947368421052</v>
      </c>
      <c r="E14" s="103"/>
    </row>
    <row r="15" spans="1:5" s="96" customFormat="1" ht="25.5" customHeight="1">
      <c r="A15" s="92" t="s">
        <v>27</v>
      </c>
      <c r="B15" s="107">
        <v>125</v>
      </c>
      <c r="C15" s="110"/>
      <c r="D15" s="109"/>
      <c r="E15" s="103"/>
    </row>
    <row r="16" spans="1:5" s="96" customFormat="1" ht="25.5" customHeight="1">
      <c r="A16" s="92" t="s">
        <v>28</v>
      </c>
      <c r="B16" s="107">
        <v>205</v>
      </c>
      <c r="C16" s="110">
        <v>218</v>
      </c>
      <c r="D16" s="109">
        <f>(C16-B16)/B16</f>
        <v>0.06341463414634146</v>
      </c>
      <c r="E16" s="103"/>
    </row>
    <row r="17" spans="1:5" s="96" customFormat="1" ht="25.5" customHeight="1">
      <c r="A17" s="92" t="s">
        <v>29</v>
      </c>
      <c r="B17" s="107">
        <v>11084</v>
      </c>
      <c r="C17" s="110">
        <v>1000</v>
      </c>
      <c r="D17" s="109">
        <f>(C17-B17)/B17</f>
        <v>-0.9097798628653916</v>
      </c>
      <c r="E17" s="103"/>
    </row>
    <row r="18" spans="1:5" s="96" customFormat="1" ht="25.5" customHeight="1">
      <c r="A18" s="92" t="s">
        <v>30</v>
      </c>
      <c r="B18" s="107">
        <v>213</v>
      </c>
      <c r="C18" s="110">
        <v>226</v>
      </c>
      <c r="D18" s="109">
        <f>(C18-B18)/B18</f>
        <v>0.06103286384976526</v>
      </c>
      <c r="E18" s="103"/>
    </row>
    <row r="19" spans="1:5" s="96" customFormat="1" ht="25.5" customHeight="1">
      <c r="A19" s="92" t="s">
        <v>31</v>
      </c>
      <c r="B19" s="107">
        <v>-90</v>
      </c>
      <c r="C19" s="110"/>
      <c r="D19" s="109"/>
      <c r="E19" s="103"/>
    </row>
    <row r="20" spans="1:5" s="96" customFormat="1" ht="25.5" customHeight="1">
      <c r="A20" s="104" t="s">
        <v>128</v>
      </c>
      <c r="B20" s="105">
        <f>SUM(B21:B27)</f>
        <v>8317</v>
      </c>
      <c r="C20" s="105">
        <f>SUM(C21:C26)</f>
        <v>6650</v>
      </c>
      <c r="D20" s="106">
        <f>(C20-B20)/B20</f>
        <v>-0.20043284838283035</v>
      </c>
      <c r="E20" s="103"/>
    </row>
    <row r="21" spans="1:5" s="96" customFormat="1" ht="25.5" customHeight="1">
      <c r="A21" s="92" t="s">
        <v>33</v>
      </c>
      <c r="B21" s="107">
        <v>1612</v>
      </c>
      <c r="C21" s="110">
        <v>1670</v>
      </c>
      <c r="D21" s="109">
        <f>(C21-B21)/B21</f>
        <v>0.03598014888337469</v>
      </c>
      <c r="E21" s="103"/>
    </row>
    <row r="22" spans="1:5" s="96" customFormat="1" ht="25.5" customHeight="1">
      <c r="A22" s="92" t="s">
        <v>34</v>
      </c>
      <c r="B22" s="107">
        <v>2874</v>
      </c>
      <c r="C22" s="108">
        <v>2950</v>
      </c>
      <c r="D22" s="109">
        <f>(C22-B22)/B22</f>
        <v>0.026443980514961725</v>
      </c>
      <c r="E22" s="103"/>
    </row>
    <row r="23" spans="1:5" s="96" customFormat="1" ht="25.5" customHeight="1">
      <c r="A23" s="92" t="s">
        <v>35</v>
      </c>
      <c r="B23" s="107">
        <v>785</v>
      </c>
      <c r="C23" s="110">
        <v>830</v>
      </c>
      <c r="D23" s="109">
        <f>(C23-B23)/B23</f>
        <v>0.05732484076433121</v>
      </c>
      <c r="E23" s="103"/>
    </row>
    <row r="24" spans="1:5" s="96" customFormat="1" ht="25.5" customHeight="1">
      <c r="A24" s="92" t="s">
        <v>36</v>
      </c>
      <c r="B24" s="107"/>
      <c r="C24" s="110"/>
      <c r="D24" s="109"/>
      <c r="E24" s="103"/>
    </row>
    <row r="25" spans="1:5" s="96" customFormat="1" ht="25.5" customHeight="1">
      <c r="A25" s="32" t="s">
        <v>37</v>
      </c>
      <c r="B25" s="107">
        <v>1203</v>
      </c>
      <c r="C25" s="110">
        <v>1200</v>
      </c>
      <c r="D25" s="109">
        <f>(C25-B25)/B25</f>
        <v>-0.0024937655860349127</v>
      </c>
      <c r="E25" s="103"/>
    </row>
    <row r="26" spans="1:5" s="96" customFormat="1" ht="25.5" customHeight="1">
      <c r="A26" s="92" t="s">
        <v>38</v>
      </c>
      <c r="B26" s="111"/>
      <c r="C26" s="110"/>
      <c r="D26" s="109"/>
      <c r="E26" s="103"/>
    </row>
    <row r="27" spans="1:5" s="96" customFormat="1" ht="25.5" customHeight="1">
      <c r="A27" s="92" t="s">
        <v>39</v>
      </c>
      <c r="B27" s="111">
        <v>1843</v>
      </c>
      <c r="C27" s="110"/>
      <c r="D27" s="109"/>
      <c r="E27" s="103"/>
    </row>
    <row r="28" spans="1:5" s="96" customFormat="1" ht="25.5" customHeight="1">
      <c r="A28" s="104" t="s">
        <v>40</v>
      </c>
      <c r="B28" s="105">
        <f>B4+B20</f>
        <v>48303</v>
      </c>
      <c r="C28" s="105">
        <f>C4+C20</f>
        <v>51230</v>
      </c>
      <c r="D28" s="106">
        <f>(C28-B28)/B28</f>
        <v>0.06059665031157485</v>
      </c>
      <c r="E28" s="103"/>
    </row>
    <row r="29" spans="2:5" ht="14.25">
      <c r="B29" s="112"/>
      <c r="E29" s="9"/>
    </row>
    <row r="30" ht="14.25">
      <c r="E30" s="9"/>
    </row>
    <row r="31" ht="14.25">
      <c r="E31" s="9"/>
    </row>
    <row r="32" ht="14.25">
      <c r="E32" s="9"/>
    </row>
    <row r="33" ht="14.25">
      <c r="E33" s="9"/>
    </row>
    <row r="34" ht="14.25">
      <c r="E34" s="9"/>
    </row>
    <row r="35" ht="14.25">
      <c r="E35" s="9"/>
    </row>
    <row r="36" ht="14.25">
      <c r="E36" s="9"/>
    </row>
    <row r="37" ht="14.25">
      <c r="E37" s="9"/>
    </row>
    <row r="38" ht="14.25">
      <c r="E38" s="9"/>
    </row>
    <row r="39" ht="14.25">
      <c r="E39" s="9"/>
    </row>
    <row r="40" ht="14.25">
      <c r="E40" s="9"/>
    </row>
    <row r="41" ht="14.25">
      <c r="E41" s="9"/>
    </row>
    <row r="42" ht="14.25">
      <c r="E42" s="9"/>
    </row>
  </sheetData>
  <sheetProtection/>
  <mergeCells count="1">
    <mergeCell ref="A1:D1"/>
  </mergeCells>
  <printOptions horizontalCentered="1" verticalCentered="1"/>
  <pageMargins left="0.7900000000000001" right="0.49" top="0.59" bottom="0.28" header="0.59" footer="0.4"/>
  <pageSetup firstPageNumber="9" useFirstPageNumber="1" horizontalDpi="600" verticalDpi="60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8"/>
  <sheetViews>
    <sheetView showGridLines="0" showZeros="0" zoomScalePageLayoutView="0" workbookViewId="0" topLeftCell="A1">
      <selection activeCell="G14" sqref="G14"/>
    </sheetView>
  </sheetViews>
  <sheetFormatPr defaultColWidth="9.125" defaultRowHeight="14.25"/>
  <cols>
    <col min="1" max="1" width="32.125" style="78" customWidth="1"/>
    <col min="2" max="2" width="17.125" style="79" customWidth="1"/>
    <col min="3" max="3" width="15.50390625" style="79" customWidth="1"/>
    <col min="4" max="4" width="14.375" style="79" customWidth="1"/>
    <col min="5" max="237" width="9.125" style="80" customWidth="1"/>
    <col min="238" max="16384" width="9.125" style="80" customWidth="1"/>
  </cols>
  <sheetData>
    <row r="1" spans="1:4" ht="27" customHeight="1">
      <c r="A1" s="163" t="s">
        <v>539</v>
      </c>
      <c r="B1" s="163"/>
      <c r="C1" s="163"/>
      <c r="D1" s="163"/>
    </row>
    <row r="2" spans="1:4" ht="21" customHeight="1">
      <c r="A2" s="81"/>
      <c r="B2" s="82"/>
      <c r="C2" s="82"/>
      <c r="D2" s="83" t="s">
        <v>11</v>
      </c>
    </row>
    <row r="3" spans="1:4" s="77" customFormat="1" ht="27" customHeight="1">
      <c r="A3" s="84" t="s">
        <v>12</v>
      </c>
      <c r="B3" s="85" t="s">
        <v>14</v>
      </c>
      <c r="C3" s="85" t="s">
        <v>126</v>
      </c>
      <c r="D3" s="86" t="s">
        <v>129</v>
      </c>
    </row>
    <row r="4" spans="1:4" s="77" customFormat="1" ht="24" customHeight="1">
      <c r="A4" s="87" t="s">
        <v>42</v>
      </c>
      <c r="B4" s="88">
        <v>42705</v>
      </c>
      <c r="C4" s="89">
        <v>43597</v>
      </c>
      <c r="D4" s="90">
        <f>(C4-B4)/B4</f>
        <v>0.02088748390118253</v>
      </c>
    </row>
    <row r="5" spans="1:4" s="77" customFormat="1" ht="24" customHeight="1">
      <c r="A5" s="87" t="s">
        <v>43</v>
      </c>
      <c r="B5" s="88"/>
      <c r="C5" s="89"/>
      <c r="D5" s="90"/>
    </row>
    <row r="6" spans="1:4" s="77" customFormat="1" ht="24" customHeight="1">
      <c r="A6" s="87" t="s">
        <v>44</v>
      </c>
      <c r="B6" s="88">
        <v>150</v>
      </c>
      <c r="C6" s="89">
        <v>150</v>
      </c>
      <c r="D6" s="90"/>
    </row>
    <row r="7" spans="1:4" s="77" customFormat="1" ht="24" customHeight="1">
      <c r="A7" s="87" t="s">
        <v>45</v>
      </c>
      <c r="B7" s="88">
        <v>55097</v>
      </c>
      <c r="C7" s="89">
        <v>63610</v>
      </c>
      <c r="D7" s="90">
        <f aca="true" t="shared" si="0" ref="D7:D18">(C7-B7)/B7</f>
        <v>0.15450931992667477</v>
      </c>
    </row>
    <row r="8" spans="1:4" s="77" customFormat="1" ht="24" customHeight="1">
      <c r="A8" s="87" t="s">
        <v>46</v>
      </c>
      <c r="B8" s="88">
        <v>45175</v>
      </c>
      <c r="C8" s="89">
        <v>47434</v>
      </c>
      <c r="D8" s="90">
        <f t="shared" si="0"/>
        <v>0.05000553403431101</v>
      </c>
    </row>
    <row r="9" spans="1:4" s="77" customFormat="1" ht="24" customHeight="1">
      <c r="A9" s="87" t="s">
        <v>47</v>
      </c>
      <c r="B9" s="91">
        <v>194</v>
      </c>
      <c r="C9" s="89">
        <v>252</v>
      </c>
      <c r="D9" s="90">
        <f t="shared" si="0"/>
        <v>0.29896907216494845</v>
      </c>
    </row>
    <row r="10" spans="1:4" s="77" customFormat="1" ht="24" customHeight="1">
      <c r="A10" s="87" t="s">
        <v>48</v>
      </c>
      <c r="B10" s="88">
        <v>4121</v>
      </c>
      <c r="C10" s="89">
        <v>4533</v>
      </c>
      <c r="D10" s="90">
        <f t="shared" si="0"/>
        <v>0.09997573404513467</v>
      </c>
    </row>
    <row r="11" spans="1:4" s="77" customFormat="1" ht="24" customHeight="1">
      <c r="A11" s="92" t="s">
        <v>49</v>
      </c>
      <c r="B11" s="88">
        <v>19567</v>
      </c>
      <c r="C11" s="89">
        <v>20578</v>
      </c>
      <c r="D11" s="90">
        <f t="shared" si="0"/>
        <v>0.051668625747431904</v>
      </c>
    </row>
    <row r="12" spans="1:4" s="77" customFormat="1" ht="24" customHeight="1">
      <c r="A12" s="87" t="s">
        <v>50</v>
      </c>
      <c r="B12" s="88">
        <v>16975</v>
      </c>
      <c r="C12" s="89">
        <v>18597</v>
      </c>
      <c r="D12" s="90">
        <f t="shared" si="0"/>
        <v>0.09555228276877761</v>
      </c>
    </row>
    <row r="13" spans="1:4" s="77" customFormat="1" ht="24" customHeight="1">
      <c r="A13" s="87" t="s">
        <v>51</v>
      </c>
      <c r="B13" s="88">
        <v>709</v>
      </c>
      <c r="C13" s="89">
        <v>766</v>
      </c>
      <c r="D13" s="90">
        <f t="shared" si="0"/>
        <v>0.08039492242595205</v>
      </c>
    </row>
    <row r="14" spans="1:4" s="77" customFormat="1" ht="24" customHeight="1">
      <c r="A14" s="87" t="s">
        <v>52</v>
      </c>
      <c r="B14" s="88">
        <v>13796</v>
      </c>
      <c r="C14" s="89">
        <v>15038</v>
      </c>
      <c r="D14" s="90">
        <f t="shared" si="0"/>
        <v>0.09002609452015077</v>
      </c>
    </row>
    <row r="15" spans="1:4" s="77" customFormat="1" ht="24" customHeight="1">
      <c r="A15" s="87" t="s">
        <v>53</v>
      </c>
      <c r="B15" s="88">
        <v>53762</v>
      </c>
      <c r="C15" s="89">
        <v>56085</v>
      </c>
      <c r="D15" s="90">
        <f t="shared" si="0"/>
        <v>0.043208958000074404</v>
      </c>
    </row>
    <row r="16" spans="1:4" s="77" customFormat="1" ht="24" customHeight="1">
      <c r="A16" s="87" t="s">
        <v>54</v>
      </c>
      <c r="B16" s="88">
        <v>5619</v>
      </c>
      <c r="C16" s="89">
        <v>6069</v>
      </c>
      <c r="D16" s="90">
        <f t="shared" si="0"/>
        <v>0.0800854244527496</v>
      </c>
    </row>
    <row r="17" spans="1:4" s="77" customFormat="1" ht="24" customHeight="1">
      <c r="A17" s="87" t="s">
        <v>55</v>
      </c>
      <c r="B17" s="88">
        <v>744</v>
      </c>
      <c r="C17" s="93">
        <v>759</v>
      </c>
      <c r="D17" s="90">
        <f t="shared" si="0"/>
        <v>0.020161290322580645</v>
      </c>
    </row>
    <row r="18" spans="1:4" s="77" customFormat="1" ht="24" customHeight="1">
      <c r="A18" s="87" t="s">
        <v>56</v>
      </c>
      <c r="B18" s="88">
        <v>116</v>
      </c>
      <c r="C18" s="89">
        <v>120</v>
      </c>
      <c r="D18" s="90">
        <f t="shared" si="0"/>
        <v>0.034482758620689655</v>
      </c>
    </row>
    <row r="19" spans="1:4" s="77" customFormat="1" ht="24" customHeight="1">
      <c r="A19" s="87" t="s">
        <v>57</v>
      </c>
      <c r="B19" s="88"/>
      <c r="C19" s="89"/>
      <c r="D19" s="90"/>
    </row>
    <row r="20" spans="1:4" s="77" customFormat="1" ht="24" customHeight="1">
      <c r="A20" s="87" t="s">
        <v>58</v>
      </c>
      <c r="B20" s="88">
        <v>613</v>
      </c>
      <c r="C20" s="89">
        <v>669</v>
      </c>
      <c r="D20" s="90">
        <f aca="true" t="shared" si="1" ref="D20:D28">(C20-B20)/B20</f>
        <v>0.09135399673735727</v>
      </c>
    </row>
    <row r="21" spans="1:4" s="77" customFormat="1" ht="24" customHeight="1">
      <c r="A21" s="87" t="s">
        <v>59</v>
      </c>
      <c r="B21" s="88">
        <v>6292</v>
      </c>
      <c r="C21" s="89">
        <v>7224</v>
      </c>
      <c r="D21" s="90">
        <f t="shared" si="1"/>
        <v>0.14812460267005723</v>
      </c>
    </row>
    <row r="22" spans="1:4" s="77" customFormat="1" ht="24" customHeight="1">
      <c r="A22" s="87" t="s">
        <v>61</v>
      </c>
      <c r="B22" s="88"/>
      <c r="C22" s="89"/>
      <c r="D22" s="90"/>
    </row>
    <row r="23" spans="1:4" s="77" customFormat="1" ht="24" customHeight="1">
      <c r="A23" s="87" t="s">
        <v>130</v>
      </c>
      <c r="B23" s="88">
        <v>1034</v>
      </c>
      <c r="C23" s="89">
        <v>1039</v>
      </c>
      <c r="D23" s="90">
        <f t="shared" si="1"/>
        <v>0.004835589941972921</v>
      </c>
    </row>
    <row r="24" spans="1:4" s="77" customFormat="1" ht="24" customHeight="1">
      <c r="A24" s="87" t="s">
        <v>131</v>
      </c>
      <c r="B24" s="88"/>
      <c r="C24" s="89"/>
      <c r="D24" s="90"/>
    </row>
    <row r="25" spans="1:4" s="77" customFormat="1" ht="24" customHeight="1">
      <c r="A25" s="87" t="s">
        <v>132</v>
      </c>
      <c r="B25" s="88">
        <v>5132</v>
      </c>
      <c r="C25" s="94">
        <v>5685</v>
      </c>
      <c r="D25" s="90">
        <f t="shared" si="1"/>
        <v>0.10775526110678098</v>
      </c>
    </row>
    <row r="26" spans="1:4" s="77" customFormat="1" ht="24" customHeight="1">
      <c r="A26" s="87" t="s">
        <v>133</v>
      </c>
      <c r="B26" s="88">
        <v>4949</v>
      </c>
      <c r="C26" s="89">
        <v>6050</v>
      </c>
      <c r="D26" s="90">
        <f t="shared" si="1"/>
        <v>0.2224691856940796</v>
      </c>
    </row>
    <row r="27" spans="1:4" s="77" customFormat="1" ht="24" customHeight="1">
      <c r="A27" s="87" t="s">
        <v>134</v>
      </c>
      <c r="B27" s="88">
        <v>31</v>
      </c>
      <c r="C27" s="89">
        <v>28</v>
      </c>
      <c r="D27" s="90">
        <f t="shared" si="1"/>
        <v>-0.0967741935483871</v>
      </c>
    </row>
    <row r="28" spans="1:4" s="77" customFormat="1" ht="24" customHeight="1">
      <c r="A28" s="95" t="s">
        <v>66</v>
      </c>
      <c r="B28" s="95">
        <f>SUM(B4:B27)</f>
        <v>276781</v>
      </c>
      <c r="C28" s="95">
        <f>SUM(C4:C27)</f>
        <v>298283</v>
      </c>
      <c r="D28" s="90">
        <f t="shared" si="1"/>
        <v>0.0776859683287509</v>
      </c>
    </row>
  </sheetData>
  <sheetProtection/>
  <mergeCells count="1">
    <mergeCell ref="A1:D1"/>
  </mergeCells>
  <printOptions/>
  <pageMargins left="0.71" right="0.42" top="0.99" bottom="0.55" header="0.39" footer="0.59"/>
  <pageSetup firstPageNumber="10" useFirstPageNumber="1" horizontalDpi="600" verticalDpi="60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70"/>
  <sheetViews>
    <sheetView zoomScaleSheetLayoutView="100" zoomScalePageLayoutView="0" workbookViewId="0" topLeftCell="A1">
      <selection activeCell="A1" sqref="A1:D2"/>
    </sheetView>
  </sheetViews>
  <sheetFormatPr defaultColWidth="12.125" defaultRowHeight="15" customHeight="1"/>
  <cols>
    <col min="1" max="1" width="9.50390625" style="0" customWidth="1"/>
    <col min="2" max="2" width="34.75390625" style="0" customWidth="1"/>
    <col min="3" max="4" width="19.625" style="0" customWidth="1"/>
    <col min="5" max="254" width="12.125" style="0" customWidth="1"/>
    <col min="255" max="16384" width="12.125" style="67" customWidth="1"/>
  </cols>
  <sheetData>
    <row r="1" spans="1:4" ht="36.75" customHeight="1">
      <c r="A1" s="170" t="s">
        <v>541</v>
      </c>
      <c r="B1" s="170"/>
      <c r="C1" s="170"/>
      <c r="D1" s="170"/>
    </row>
    <row r="2" spans="1:4" ht="16.5" customHeight="1">
      <c r="A2" s="170"/>
      <c r="B2" s="170"/>
      <c r="C2" s="170"/>
      <c r="D2" s="170"/>
    </row>
    <row r="3" spans="1:4" ht="16.5" customHeight="1">
      <c r="A3" s="68"/>
      <c r="B3" s="68"/>
      <c r="D3" s="69" t="s">
        <v>68</v>
      </c>
    </row>
    <row r="4" spans="1:4" ht="16.5" customHeight="1">
      <c r="A4" s="168" t="s">
        <v>135</v>
      </c>
      <c r="B4" s="168" t="s">
        <v>136</v>
      </c>
      <c r="C4" s="168" t="s">
        <v>137</v>
      </c>
      <c r="D4" s="168"/>
    </row>
    <row r="5" spans="1:4" ht="21" customHeight="1">
      <c r="A5" s="169"/>
      <c r="B5" s="169"/>
      <c r="C5" s="71" t="s">
        <v>138</v>
      </c>
      <c r="D5" s="71" t="s">
        <v>139</v>
      </c>
    </row>
    <row r="6" spans="1:4" ht="16.5" customHeight="1">
      <c r="A6" s="72"/>
      <c r="B6" s="70" t="s">
        <v>138</v>
      </c>
      <c r="C6" s="73">
        <f>SUM(C7,C12,C23,C31,C38,C42,C45,C49,C52,C58,C61,C66)</f>
        <v>298283</v>
      </c>
      <c r="D6" s="73">
        <f>SUM(D7,D12,D23,D31,D38,D42,D45,D49,D52,D58,D61,D66)</f>
        <v>153468</v>
      </c>
    </row>
    <row r="7" spans="1:4" ht="16.5" customHeight="1">
      <c r="A7" s="74">
        <v>501</v>
      </c>
      <c r="B7" s="75" t="s">
        <v>140</v>
      </c>
      <c r="C7" s="73">
        <f>SUM(C8:C11)</f>
        <v>93317</v>
      </c>
      <c r="D7" s="73">
        <f>SUM(D8:D11)</f>
        <v>93317</v>
      </c>
    </row>
    <row r="8" spans="1:4" ht="16.5" customHeight="1">
      <c r="A8" s="74">
        <v>50101</v>
      </c>
      <c r="B8" s="76" t="s">
        <v>141</v>
      </c>
      <c r="C8" s="73">
        <v>61364</v>
      </c>
      <c r="D8" s="73">
        <v>61364</v>
      </c>
    </row>
    <row r="9" spans="1:4" ht="16.5" customHeight="1">
      <c r="A9" s="74">
        <v>50102</v>
      </c>
      <c r="B9" s="76" t="s">
        <v>142</v>
      </c>
      <c r="C9" s="73">
        <v>20795</v>
      </c>
      <c r="D9" s="73">
        <v>20795</v>
      </c>
    </row>
    <row r="10" spans="1:4" ht="16.5" customHeight="1">
      <c r="A10" s="74">
        <v>50103</v>
      </c>
      <c r="B10" s="76" t="s">
        <v>143</v>
      </c>
      <c r="C10" s="73">
        <v>8622</v>
      </c>
      <c r="D10" s="73">
        <v>8622</v>
      </c>
    </row>
    <row r="11" spans="1:4" ht="16.5" customHeight="1">
      <c r="A11" s="74">
        <v>50199</v>
      </c>
      <c r="B11" s="76" t="s">
        <v>144</v>
      </c>
      <c r="C11" s="73">
        <v>2536</v>
      </c>
      <c r="D11" s="73">
        <v>2536</v>
      </c>
    </row>
    <row r="12" spans="1:4" ht="16.5" customHeight="1">
      <c r="A12" s="74">
        <v>502</v>
      </c>
      <c r="B12" s="75" t="s">
        <v>145</v>
      </c>
      <c r="C12" s="73">
        <f>SUM(C13:C22)</f>
        <v>19525</v>
      </c>
      <c r="D12" s="73">
        <f>SUM(D13:D22)</f>
        <v>4147</v>
      </c>
    </row>
    <row r="13" spans="1:4" ht="16.5" customHeight="1">
      <c r="A13" s="74">
        <v>50201</v>
      </c>
      <c r="B13" s="76" t="s">
        <v>146</v>
      </c>
      <c r="C13" s="73">
        <v>5432</v>
      </c>
      <c r="D13" s="73">
        <v>2965</v>
      </c>
    </row>
    <row r="14" spans="1:4" ht="16.5" customHeight="1">
      <c r="A14" s="74">
        <v>50202</v>
      </c>
      <c r="B14" s="76" t="s">
        <v>147</v>
      </c>
      <c r="C14" s="73">
        <v>24</v>
      </c>
      <c r="D14" s="73">
        <v>24</v>
      </c>
    </row>
    <row r="15" spans="1:4" ht="16.5" customHeight="1">
      <c r="A15" s="74">
        <v>50203</v>
      </c>
      <c r="B15" s="76" t="s">
        <v>148</v>
      </c>
      <c r="C15" s="73">
        <v>91</v>
      </c>
      <c r="D15" s="73">
        <v>91</v>
      </c>
    </row>
    <row r="16" spans="1:4" ht="16.5" customHeight="1">
      <c r="A16" s="74">
        <v>50204</v>
      </c>
      <c r="B16" s="76" t="s">
        <v>149</v>
      </c>
      <c r="C16" s="73"/>
      <c r="D16" s="73"/>
    </row>
    <row r="17" spans="1:4" ht="16.5" customHeight="1">
      <c r="A17" s="74">
        <v>50205</v>
      </c>
      <c r="B17" s="76" t="s">
        <v>150</v>
      </c>
      <c r="C17" s="73">
        <v>65</v>
      </c>
      <c r="D17" s="73">
        <v>65</v>
      </c>
    </row>
    <row r="18" spans="1:4" ht="16.5" customHeight="1">
      <c r="A18" s="74">
        <v>50206</v>
      </c>
      <c r="B18" s="76" t="s">
        <v>151</v>
      </c>
      <c r="C18" s="73">
        <v>135</v>
      </c>
      <c r="D18" s="73">
        <v>135</v>
      </c>
    </row>
    <row r="19" spans="1:4" ht="16.5" customHeight="1">
      <c r="A19" s="74">
        <v>50207</v>
      </c>
      <c r="B19" s="76" t="s">
        <v>152</v>
      </c>
      <c r="C19" s="73"/>
      <c r="D19" s="73"/>
    </row>
    <row r="20" spans="1:4" ht="16.5" customHeight="1">
      <c r="A20" s="74">
        <v>50208</v>
      </c>
      <c r="B20" s="76" t="s">
        <v>153</v>
      </c>
      <c r="C20" s="73">
        <v>525</v>
      </c>
      <c r="D20" s="73">
        <v>525</v>
      </c>
    </row>
    <row r="21" spans="1:4" ht="16.5" customHeight="1">
      <c r="A21" s="74">
        <v>50209</v>
      </c>
      <c r="B21" s="76" t="s">
        <v>154</v>
      </c>
      <c r="C21" s="73">
        <v>463</v>
      </c>
      <c r="D21" s="73">
        <v>342</v>
      </c>
    </row>
    <row r="22" spans="1:4" ht="16.5" customHeight="1">
      <c r="A22" s="74">
        <v>50299</v>
      </c>
      <c r="B22" s="76" t="s">
        <v>155</v>
      </c>
      <c r="C22" s="73">
        <v>12790</v>
      </c>
      <c r="D22" s="73"/>
    </row>
    <row r="23" spans="1:4" ht="16.5" customHeight="1">
      <c r="A23" s="74">
        <v>503</v>
      </c>
      <c r="B23" s="75" t="s">
        <v>156</v>
      </c>
      <c r="C23" s="73">
        <f>SUM(C24:C30)</f>
        <v>12770</v>
      </c>
      <c r="D23" s="73">
        <f>SUM(D24:D30)</f>
        <v>0</v>
      </c>
    </row>
    <row r="24" spans="1:4" ht="16.5" customHeight="1">
      <c r="A24" s="74">
        <v>50301</v>
      </c>
      <c r="B24" s="76" t="s">
        <v>157</v>
      </c>
      <c r="C24" s="73"/>
      <c r="D24" s="73"/>
    </row>
    <row r="25" spans="1:4" ht="16.5" customHeight="1">
      <c r="A25" s="74">
        <v>50302</v>
      </c>
      <c r="B25" s="76" t="s">
        <v>158</v>
      </c>
      <c r="C25" s="73">
        <v>4841</v>
      </c>
      <c r="D25" s="73"/>
    </row>
    <row r="26" spans="1:4" ht="16.5" customHeight="1">
      <c r="A26" s="74">
        <v>50303</v>
      </c>
      <c r="B26" s="76" t="s">
        <v>159</v>
      </c>
      <c r="C26" s="73">
        <v>0</v>
      </c>
      <c r="D26" s="73"/>
    </row>
    <row r="27" spans="1:4" ht="16.5" customHeight="1">
      <c r="A27" s="74">
        <v>50305</v>
      </c>
      <c r="B27" s="76" t="s">
        <v>160</v>
      </c>
      <c r="C27" s="73">
        <v>0</v>
      </c>
      <c r="D27" s="73"/>
    </row>
    <row r="28" spans="1:4" ht="16.5" customHeight="1">
      <c r="A28" s="74">
        <v>50306</v>
      </c>
      <c r="B28" s="76" t="s">
        <v>161</v>
      </c>
      <c r="C28" s="73">
        <v>1503</v>
      </c>
      <c r="D28" s="73"/>
    </row>
    <row r="29" spans="1:4" ht="16.5" customHeight="1">
      <c r="A29" s="74">
        <v>50307</v>
      </c>
      <c r="B29" s="76" t="s">
        <v>162</v>
      </c>
      <c r="C29" s="73">
        <v>101</v>
      </c>
      <c r="D29" s="73"/>
    </row>
    <row r="30" spans="1:4" ht="16.5" customHeight="1">
      <c r="A30" s="74">
        <v>50399</v>
      </c>
      <c r="B30" s="76" t="s">
        <v>163</v>
      </c>
      <c r="C30" s="73">
        <v>6325</v>
      </c>
      <c r="D30" s="73"/>
    </row>
    <row r="31" spans="1:4" ht="16.5" customHeight="1">
      <c r="A31" s="74">
        <v>504</v>
      </c>
      <c r="B31" s="75" t="s">
        <v>164</v>
      </c>
      <c r="C31" s="73">
        <f>SUM(C32:C37)</f>
        <v>72419</v>
      </c>
      <c r="D31" s="73">
        <f>SUM(D32:D37)</f>
        <v>0</v>
      </c>
    </row>
    <row r="32" spans="1:4" ht="16.5" customHeight="1">
      <c r="A32" s="74">
        <v>50401</v>
      </c>
      <c r="B32" s="76" t="s">
        <v>157</v>
      </c>
      <c r="C32" s="73"/>
      <c r="D32" s="73"/>
    </row>
    <row r="33" spans="1:4" ht="16.5" customHeight="1">
      <c r="A33" s="74">
        <v>50402</v>
      </c>
      <c r="B33" s="76" t="s">
        <v>158</v>
      </c>
      <c r="C33" s="73">
        <v>56753</v>
      </c>
      <c r="D33" s="73"/>
    </row>
    <row r="34" spans="1:4" ht="16.5" customHeight="1">
      <c r="A34" s="74">
        <v>50403</v>
      </c>
      <c r="B34" s="76" t="s">
        <v>159</v>
      </c>
      <c r="C34" s="73"/>
      <c r="D34" s="73"/>
    </row>
    <row r="35" spans="1:4" ht="16.5" customHeight="1">
      <c r="A35" s="74">
        <v>50404</v>
      </c>
      <c r="B35" s="76" t="s">
        <v>161</v>
      </c>
      <c r="C35" s="73"/>
      <c r="D35" s="73"/>
    </row>
    <row r="36" spans="1:4" ht="16.5" customHeight="1">
      <c r="A36" s="74">
        <v>50405</v>
      </c>
      <c r="B36" s="76" t="s">
        <v>162</v>
      </c>
      <c r="C36" s="73">
        <v>1298</v>
      </c>
      <c r="D36" s="73"/>
    </row>
    <row r="37" spans="1:4" ht="16.5" customHeight="1">
      <c r="A37" s="74">
        <v>50499</v>
      </c>
      <c r="B37" s="76" t="s">
        <v>163</v>
      </c>
      <c r="C37" s="73">
        <v>14368</v>
      </c>
      <c r="D37" s="73"/>
    </row>
    <row r="38" spans="1:4" ht="16.5" customHeight="1">
      <c r="A38" s="74">
        <v>505</v>
      </c>
      <c r="B38" s="75" t="s">
        <v>165</v>
      </c>
      <c r="C38" s="73">
        <f>SUM(C39:C41)</f>
        <v>51052</v>
      </c>
      <c r="D38" s="73">
        <f>SUM(D39:D41)</f>
        <v>50523</v>
      </c>
    </row>
    <row r="39" spans="1:4" ht="16.5" customHeight="1">
      <c r="A39" s="74">
        <v>50501</v>
      </c>
      <c r="B39" s="76" t="s">
        <v>166</v>
      </c>
      <c r="C39" s="73">
        <v>50132</v>
      </c>
      <c r="D39" s="73">
        <v>50132</v>
      </c>
    </row>
    <row r="40" spans="1:4" ht="16.5" customHeight="1">
      <c r="A40" s="74">
        <v>50502</v>
      </c>
      <c r="B40" s="76" t="s">
        <v>167</v>
      </c>
      <c r="C40" s="73">
        <v>564</v>
      </c>
      <c r="D40" s="73">
        <v>238</v>
      </c>
    </row>
    <row r="41" spans="1:4" ht="16.5" customHeight="1">
      <c r="A41" s="74">
        <v>50599</v>
      </c>
      <c r="B41" s="76" t="s">
        <v>168</v>
      </c>
      <c r="C41" s="73">
        <v>356</v>
      </c>
      <c r="D41" s="73">
        <v>153</v>
      </c>
    </row>
    <row r="42" spans="1:4" ht="16.5" customHeight="1">
      <c r="A42" s="74">
        <v>506</v>
      </c>
      <c r="B42" s="75" t="s">
        <v>169</v>
      </c>
      <c r="C42" s="73">
        <f>SUM(C43:C44)</f>
        <v>3019</v>
      </c>
      <c r="D42" s="73">
        <f>SUM(D43:D44)</f>
        <v>0</v>
      </c>
    </row>
    <row r="43" spans="1:4" ht="16.5" customHeight="1">
      <c r="A43" s="74">
        <v>50601</v>
      </c>
      <c r="B43" s="76" t="s">
        <v>170</v>
      </c>
      <c r="C43" s="73">
        <v>654</v>
      </c>
      <c r="D43" s="73"/>
    </row>
    <row r="44" spans="1:4" ht="16.5" customHeight="1">
      <c r="A44" s="74">
        <v>50602</v>
      </c>
      <c r="B44" s="76" t="s">
        <v>171</v>
      </c>
      <c r="C44" s="73">
        <v>2365</v>
      </c>
      <c r="D44" s="73"/>
    </row>
    <row r="45" spans="1:4" ht="16.5" customHeight="1">
      <c r="A45" s="74">
        <v>507</v>
      </c>
      <c r="B45" s="75" t="s">
        <v>172</v>
      </c>
      <c r="C45" s="73">
        <f>SUM(C46:C48)</f>
        <v>0</v>
      </c>
      <c r="D45" s="73">
        <f>SUM(D46:D48)</f>
        <v>0</v>
      </c>
    </row>
    <row r="46" spans="1:4" ht="16.5" customHeight="1">
      <c r="A46" s="74">
        <v>50701</v>
      </c>
      <c r="B46" s="76" t="s">
        <v>173</v>
      </c>
      <c r="C46" s="73"/>
      <c r="D46" s="73"/>
    </row>
    <row r="47" spans="1:4" ht="16.5" customHeight="1">
      <c r="A47" s="74">
        <v>50702</v>
      </c>
      <c r="B47" s="76" t="s">
        <v>174</v>
      </c>
      <c r="C47" s="73"/>
      <c r="D47" s="73"/>
    </row>
    <row r="48" spans="1:4" ht="16.5" customHeight="1">
      <c r="A48" s="74">
        <v>50799</v>
      </c>
      <c r="B48" s="76" t="s">
        <v>175</v>
      </c>
      <c r="C48" s="73"/>
      <c r="D48" s="73"/>
    </row>
    <row r="49" spans="1:4" ht="16.5" customHeight="1">
      <c r="A49" s="74">
        <v>508</v>
      </c>
      <c r="B49" s="75" t="s">
        <v>176</v>
      </c>
      <c r="C49" s="73">
        <f>SUM(C50:C51)</f>
        <v>0</v>
      </c>
      <c r="D49" s="73">
        <f>SUM(D50:D51)</f>
        <v>0</v>
      </c>
    </row>
    <row r="50" spans="1:4" ht="16.5" customHeight="1">
      <c r="A50" s="74">
        <v>50801</v>
      </c>
      <c r="B50" s="76" t="s">
        <v>177</v>
      </c>
      <c r="C50" s="73"/>
      <c r="D50" s="73"/>
    </row>
    <row r="51" spans="1:4" ht="16.5" customHeight="1">
      <c r="A51" s="74">
        <v>50802</v>
      </c>
      <c r="B51" s="76" t="s">
        <v>178</v>
      </c>
      <c r="C51" s="73"/>
      <c r="D51" s="73"/>
    </row>
    <row r="52" spans="1:4" ht="16.5" customHeight="1">
      <c r="A52" s="74">
        <v>509</v>
      </c>
      <c r="B52" s="75" t="s">
        <v>179</v>
      </c>
      <c r="C52" s="73">
        <f>SUM(C53:C57)</f>
        <v>30008</v>
      </c>
      <c r="D52" s="73">
        <f>SUM(D53:D57)</f>
        <v>5481</v>
      </c>
    </row>
    <row r="53" spans="1:4" ht="16.5" customHeight="1">
      <c r="A53" s="74">
        <v>50901</v>
      </c>
      <c r="B53" s="76" t="s">
        <v>180</v>
      </c>
      <c r="C53" s="73">
        <v>7652</v>
      </c>
      <c r="D53" s="73"/>
    </row>
    <row r="54" spans="1:4" ht="16.5" customHeight="1">
      <c r="A54" s="74">
        <v>50902</v>
      </c>
      <c r="B54" s="76" t="s">
        <v>181</v>
      </c>
      <c r="C54" s="73"/>
      <c r="D54" s="73"/>
    </row>
    <row r="55" spans="1:4" ht="16.5" customHeight="1">
      <c r="A55" s="74">
        <v>50903</v>
      </c>
      <c r="B55" s="76" t="s">
        <v>182</v>
      </c>
      <c r="C55" s="73">
        <v>4895</v>
      </c>
      <c r="D55" s="73"/>
    </row>
    <row r="56" spans="1:4" ht="16.5" customHeight="1">
      <c r="A56" s="74">
        <v>50905</v>
      </c>
      <c r="B56" s="76" t="s">
        <v>183</v>
      </c>
      <c r="C56" s="73">
        <v>1827</v>
      </c>
      <c r="D56" s="73">
        <v>1827</v>
      </c>
    </row>
    <row r="57" spans="1:4" ht="16.5" customHeight="1">
      <c r="A57" s="74">
        <v>50999</v>
      </c>
      <c r="B57" s="76" t="s">
        <v>184</v>
      </c>
      <c r="C57" s="73">
        <v>15634</v>
      </c>
      <c r="D57" s="73">
        <v>3654</v>
      </c>
    </row>
    <row r="58" spans="1:4" ht="16.5" customHeight="1">
      <c r="A58" s="74">
        <v>510</v>
      </c>
      <c r="B58" s="75" t="s">
        <v>185</v>
      </c>
      <c r="C58" s="73">
        <f>SUM(C59:C60)</f>
        <v>3604</v>
      </c>
      <c r="D58" s="73">
        <f>SUM(D59:D60)</f>
        <v>0</v>
      </c>
    </row>
    <row r="59" spans="1:4" ht="16.5" customHeight="1">
      <c r="A59" s="74">
        <v>51002</v>
      </c>
      <c r="B59" s="76" t="s">
        <v>186</v>
      </c>
      <c r="C59" s="73">
        <v>3604</v>
      </c>
      <c r="D59" s="73"/>
    </row>
    <row r="60" spans="1:4" ht="16.5" customHeight="1">
      <c r="A60" s="74">
        <v>51003</v>
      </c>
      <c r="B60" s="76" t="s">
        <v>187</v>
      </c>
      <c r="C60" s="73">
        <v>0</v>
      </c>
      <c r="D60" s="73"/>
    </row>
    <row r="61" spans="1:4" ht="16.5" customHeight="1">
      <c r="A61" s="74">
        <v>511</v>
      </c>
      <c r="B61" s="75" t="s">
        <v>188</v>
      </c>
      <c r="C61" s="73">
        <f>SUM(C62:C65)</f>
        <v>5713</v>
      </c>
      <c r="D61" s="73">
        <f>SUM(D62:D65)</f>
        <v>0</v>
      </c>
    </row>
    <row r="62" spans="1:4" ht="16.5" customHeight="1">
      <c r="A62" s="74">
        <v>51101</v>
      </c>
      <c r="B62" s="76" t="s">
        <v>189</v>
      </c>
      <c r="C62" s="73">
        <v>5685</v>
      </c>
      <c r="D62" s="73"/>
    </row>
    <row r="63" spans="1:4" ht="16.5" customHeight="1">
      <c r="A63" s="74">
        <v>51102</v>
      </c>
      <c r="B63" s="76" t="s">
        <v>190</v>
      </c>
      <c r="C63" s="73"/>
      <c r="D63" s="73"/>
    </row>
    <row r="64" spans="1:4" ht="16.5" customHeight="1">
      <c r="A64" s="74">
        <v>51103</v>
      </c>
      <c r="B64" s="76" t="s">
        <v>191</v>
      </c>
      <c r="C64" s="73"/>
      <c r="D64" s="73"/>
    </row>
    <row r="65" spans="1:4" ht="16.5" customHeight="1">
      <c r="A65" s="74">
        <v>51104</v>
      </c>
      <c r="B65" s="76" t="s">
        <v>192</v>
      </c>
      <c r="C65" s="73">
        <v>28</v>
      </c>
      <c r="D65" s="73"/>
    </row>
    <row r="66" spans="1:4" ht="16.5" customHeight="1">
      <c r="A66" s="74">
        <v>599</v>
      </c>
      <c r="B66" s="75" t="s">
        <v>193</v>
      </c>
      <c r="C66" s="73">
        <f>SUM(C67:C70)</f>
        <v>6856</v>
      </c>
      <c r="D66" s="73">
        <f>SUM(D67:D70)</f>
        <v>0</v>
      </c>
    </row>
    <row r="67" spans="1:4" ht="16.5" customHeight="1">
      <c r="A67" s="74">
        <v>59906</v>
      </c>
      <c r="B67" s="76" t="s">
        <v>194</v>
      </c>
      <c r="C67" s="73"/>
      <c r="D67" s="73"/>
    </row>
    <row r="68" spans="1:4" ht="16.5" customHeight="1">
      <c r="A68" s="74">
        <v>59907</v>
      </c>
      <c r="B68" s="76" t="s">
        <v>195</v>
      </c>
      <c r="C68" s="73"/>
      <c r="D68" s="73"/>
    </row>
    <row r="69" spans="1:4" ht="16.5" customHeight="1">
      <c r="A69" s="74">
        <v>59908</v>
      </c>
      <c r="B69" s="76" t="s">
        <v>196</v>
      </c>
      <c r="C69" s="73"/>
      <c r="D69" s="73"/>
    </row>
    <row r="70" spans="1:4" ht="16.5" customHeight="1">
      <c r="A70" s="74">
        <v>59999</v>
      </c>
      <c r="B70" s="76" t="s">
        <v>197</v>
      </c>
      <c r="C70" s="73">
        <v>6856</v>
      </c>
      <c r="D70" s="73"/>
    </row>
  </sheetData>
  <sheetProtection/>
  <mergeCells count="4">
    <mergeCell ref="C4:D4"/>
    <mergeCell ref="A4:A5"/>
    <mergeCell ref="B4:B5"/>
    <mergeCell ref="A1:D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9161</cp:lastModifiedBy>
  <cp:lastPrinted>2018-12-27T03:01:13Z</cp:lastPrinted>
  <dcterms:created xsi:type="dcterms:W3CDTF">1996-12-17T01:32:42Z</dcterms:created>
  <dcterms:modified xsi:type="dcterms:W3CDTF">2020-11-11T03:42:45Z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2052-10.8.2.6870</vt:lpwstr>
  </property>
</Properties>
</file>