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项目分类统计表" sheetId="2" state="hidden" r:id="rId1"/>
    <sheet name="2023年巩固拓展脱贫攻坚成果和乡村振兴项目资金计划表" sheetId="8" r:id="rId2"/>
    <sheet name="项目分类统计表定" sheetId="3" state="hidden" r:id="rId3"/>
  </sheets>
  <definedNames>
    <definedName name="_xlnm._FilterDatabase" localSheetId="0" hidden="1">项目分类统计表!$A$3:$S$62</definedName>
    <definedName name="_xlnm._FilterDatabase" localSheetId="1" hidden="1">'2023年巩固拓展脱贫攻坚成果和乡村振兴项目资金计划表'!$A$5:$R$62</definedName>
    <definedName name="_xlnm.Print_Area" localSheetId="0">项目分类统计表!$A$1:$S$62</definedName>
  </definedNames>
  <calcPr calcId="144525"/>
</workbook>
</file>

<file path=xl/sharedStrings.xml><?xml version="1.0" encoding="utf-8"?>
<sst xmlns="http://schemas.openxmlformats.org/spreadsheetml/2006/main" count="739" uniqueCount="340">
  <si>
    <t>2023年巩固拓展脱贫攻坚成果和乡村振兴项目库分类统计表</t>
  </si>
  <si>
    <t>序号</t>
  </si>
  <si>
    <t>项目类别</t>
  </si>
  <si>
    <t>项目个数</t>
  </si>
  <si>
    <t>建设规模</t>
  </si>
  <si>
    <t>资金规模</t>
  </si>
  <si>
    <t>受益户情况</t>
  </si>
  <si>
    <t>规模</t>
  </si>
  <si>
    <t>单位</t>
  </si>
  <si>
    <t>万元</t>
  </si>
  <si>
    <t>占报备批次资金比例（%）</t>
  </si>
  <si>
    <t>合计</t>
  </si>
  <si>
    <t>已脱贫户（含监测帮扶家庭）</t>
  </si>
  <si>
    <t>（一）</t>
  </si>
  <si>
    <t>农村基础设施
（含产业配套基础设施）</t>
  </si>
  <si>
    <t>一</t>
  </si>
  <si>
    <t>产业发展</t>
  </si>
  <si>
    <t>村庄规划编制（含修编）</t>
  </si>
  <si>
    <t>生产项目</t>
  </si>
  <si>
    <t>农村道路建设（通村路、通户路、小型桥梁等）</t>
  </si>
  <si>
    <t>公里</t>
  </si>
  <si>
    <t>低质土地整治</t>
  </si>
  <si>
    <t>亩</t>
  </si>
  <si>
    <t>产业路、资源路、旅游路建设</t>
  </si>
  <si>
    <t>设施农业</t>
  </si>
  <si>
    <t>座</t>
  </si>
  <si>
    <t>农村供水保障设施建设</t>
  </si>
  <si>
    <t>良种繁育基地</t>
  </si>
  <si>
    <t>个</t>
  </si>
  <si>
    <t>农村电网建设（通生产、生活用电、提高综合电压和供电可靠性）</t>
  </si>
  <si>
    <t>特色种植</t>
  </si>
  <si>
    <t>数字乡村建设（信息通信基础设施建设、数字化、智能化建设等）</t>
  </si>
  <si>
    <t>畜禽养殖</t>
  </si>
  <si>
    <t>头/只</t>
  </si>
  <si>
    <t>农村清洁能源设施建设（燃气、户用光伏、风电、水电、农村生物质能源、北方地区清洁取暖等）</t>
  </si>
  <si>
    <t>畜禽圈舍</t>
  </si>
  <si>
    <t>农业农村基础设施中长期贷款贴息</t>
  </si>
  <si>
    <t>饲草料地(草料库及青贮窖建设)</t>
  </si>
  <si>
    <t>其他（防洪坝）</t>
  </si>
  <si>
    <t>万立方米</t>
  </si>
  <si>
    <t>防疫类</t>
  </si>
  <si>
    <t>个/座</t>
  </si>
  <si>
    <t>（二）</t>
  </si>
  <si>
    <t>人居环境整治</t>
  </si>
  <si>
    <t>小型饲料加工（设施）设备</t>
  </si>
  <si>
    <t>平米</t>
  </si>
  <si>
    <t>农村卫生厕所改造（户用、公共厕所）</t>
  </si>
  <si>
    <t>标准化养殖基地</t>
  </si>
  <si>
    <t>农村污水治理</t>
  </si>
  <si>
    <t>立方</t>
  </si>
  <si>
    <t>水产养殖业发展</t>
  </si>
  <si>
    <t>农村垃圾治理</t>
  </si>
  <si>
    <t>辆</t>
  </si>
  <si>
    <t>林草基地建设</t>
  </si>
  <si>
    <t>村容村貌提升</t>
  </si>
  <si>
    <t>休闲农业与乡村旅游</t>
  </si>
  <si>
    <t>（三）</t>
  </si>
  <si>
    <t>农村公共服务</t>
  </si>
  <si>
    <t>光伏电站建设</t>
  </si>
  <si>
    <t>学校建设或改造（含幼儿园）</t>
  </si>
  <si>
    <t>加工流通项目</t>
  </si>
  <si>
    <t>村卫生室标准化建设</t>
  </si>
  <si>
    <t>农产品仓储保鲜冷链基础设施建设</t>
  </si>
  <si>
    <t>平方</t>
  </si>
  <si>
    <t>农村养老设施建设（养老院、幸福院、日间照料中心等）</t>
  </si>
  <si>
    <t>产地初加工和精深加工</t>
  </si>
  <si>
    <t>公共照明设施</t>
  </si>
  <si>
    <t>市场建设和农村物流</t>
  </si>
  <si>
    <t>开展县乡村公共服务一体化示范创建</t>
  </si>
  <si>
    <t>品牌打造和展销平台</t>
  </si>
  <si>
    <t>其他（便民综合服务设施、文化活动广场、体育设施、村级客运站、农村公益性殡葬设施建设等）</t>
  </si>
  <si>
    <t>配套设施项目</t>
  </si>
  <si>
    <t>四</t>
  </si>
  <si>
    <t>易地搬迁后扶</t>
  </si>
  <si>
    <t>排碱渠</t>
  </si>
  <si>
    <t>公共服务岗位</t>
  </si>
  <si>
    <t>防渗渠</t>
  </si>
  <si>
    <t>“一站式”社区综合服务设施建设</t>
  </si>
  <si>
    <t>节水灌溉</t>
  </si>
  <si>
    <t>易地扶贫搬迁贷款债券贴息补助</t>
  </si>
  <si>
    <t>塘坝、小型水库</t>
  </si>
  <si>
    <t>万立方</t>
  </si>
  <si>
    <t>五</t>
  </si>
  <si>
    <t>巩固三保障成果</t>
  </si>
  <si>
    <t>产业园（区）</t>
  </si>
  <si>
    <t>住房</t>
  </si>
  <si>
    <t>（四）</t>
  </si>
  <si>
    <t>产业服务支撑项目</t>
  </si>
  <si>
    <t>农村危房改造等农房改造</t>
  </si>
  <si>
    <t>智慧农业</t>
  </si>
  <si>
    <t>教育</t>
  </si>
  <si>
    <t>科技服务</t>
  </si>
  <si>
    <t>享受“雨露计划”职业教育补助</t>
  </si>
  <si>
    <t>人</t>
  </si>
  <si>
    <t>人才培养</t>
  </si>
  <si>
    <t>参与“学前学会普通话”行动</t>
  </si>
  <si>
    <t>农业社会化服务</t>
  </si>
  <si>
    <t>其他教育类项目</t>
  </si>
  <si>
    <t>（五）</t>
  </si>
  <si>
    <t>金融保险配套项目</t>
  </si>
  <si>
    <t>健康</t>
  </si>
  <si>
    <t>小额贷款贴息</t>
  </si>
  <si>
    <t>户</t>
  </si>
  <si>
    <t>参加城乡居民基本医疗保险</t>
  </si>
  <si>
    <t>小额信贷风险补偿金</t>
  </si>
  <si>
    <t>次</t>
  </si>
  <si>
    <t>参加大病保险</t>
  </si>
  <si>
    <t>特色产业保险保费补助</t>
  </si>
  <si>
    <t>参加意外保险</t>
  </si>
  <si>
    <t>新型经营主体贷款贴息</t>
  </si>
  <si>
    <t>参加其他补充医疗保险</t>
  </si>
  <si>
    <t>（六）</t>
  </si>
  <si>
    <t>接受医疗救助</t>
  </si>
  <si>
    <t>防贫保险（基金）</t>
  </si>
  <si>
    <t>接受大病、慢性病(地方病)救治</t>
  </si>
  <si>
    <t>其他</t>
  </si>
  <si>
    <t>综合保障</t>
  </si>
  <si>
    <t>二</t>
  </si>
  <si>
    <t>就业项目</t>
  </si>
  <si>
    <t>享受农村居民最低生活保障</t>
  </si>
  <si>
    <t>务工补助</t>
  </si>
  <si>
    <t>参加城乡居民基本养老保险</t>
  </si>
  <si>
    <t>交通费补助</t>
  </si>
  <si>
    <t>享受特困人员救助供养</t>
  </si>
  <si>
    <t>生产奖补、劳务补助等</t>
  </si>
  <si>
    <t>接受留守关爱服务</t>
  </si>
  <si>
    <t>就业</t>
  </si>
  <si>
    <t>接受临时救助</t>
  </si>
  <si>
    <t>帮扶车间（特色手工基地）建设</t>
  </si>
  <si>
    <t>六</t>
  </si>
  <si>
    <t>乡村治理和精神文明建设</t>
  </si>
  <si>
    <t>技能培训</t>
  </si>
  <si>
    <t>乡村治理</t>
  </si>
  <si>
    <t>以工代训</t>
  </si>
  <si>
    <t>开展乡村治理示范创建</t>
  </si>
  <si>
    <t>创业</t>
  </si>
  <si>
    <t>推进“积分制”“清单式”等管理方式</t>
  </si>
  <si>
    <t>创业培训</t>
  </si>
  <si>
    <t>农村精神文明建设</t>
  </si>
  <si>
    <t>创业奖补</t>
  </si>
  <si>
    <t>培养“四有”新时代农民</t>
  </si>
  <si>
    <t>乡村工匠</t>
  </si>
  <si>
    <t>移风易俗</t>
  </si>
  <si>
    <t>乡村工匠培育培训</t>
  </si>
  <si>
    <t>科技文化卫生“三下乡”</t>
  </si>
  <si>
    <t>乡村工匠大师工作室</t>
  </si>
  <si>
    <t>农村文化项目</t>
  </si>
  <si>
    <t>乡村工匠传习所</t>
  </si>
  <si>
    <t>七.</t>
  </si>
  <si>
    <t>项目管理费</t>
  </si>
  <si>
    <t>（五）.</t>
  </si>
  <si>
    <t>公益性岗位</t>
  </si>
  <si>
    <t>八</t>
  </si>
  <si>
    <t>三</t>
  </si>
  <si>
    <t>乡村建设行动</t>
  </si>
  <si>
    <t>少数民族特色村寨建设项目</t>
  </si>
  <si>
    <t>困难群众饮用低氟茶</t>
  </si>
  <si>
    <t>乌恰县2023年巩固拓展脱贫攻坚成果和乡村振兴项目资金计划表（第二批）</t>
  </si>
  <si>
    <t>项目库编号</t>
  </si>
  <si>
    <t xml:space="preserve">年度 </t>
  </si>
  <si>
    <t>项目名称</t>
  </si>
  <si>
    <t xml:space="preserve">建设性质（新建、续建、改扩建）     </t>
  </si>
  <si>
    <t>建设起止期限</t>
  </si>
  <si>
    <t>建设地点</t>
  </si>
  <si>
    <t>责任部门及责任人</t>
  </si>
  <si>
    <t>资金规模（万元）</t>
  </si>
  <si>
    <t>建设单位</t>
  </si>
  <si>
    <t>建设单位责任人</t>
  </si>
  <si>
    <t>行业主管部门</t>
  </si>
  <si>
    <t>行业主管部门责任人</t>
  </si>
  <si>
    <t>县级分管领导</t>
  </si>
  <si>
    <t>计划总投资</t>
  </si>
  <si>
    <t>中央财政衔接推进乡村振兴补助资金1468万元</t>
  </si>
  <si>
    <t>自治区财政衔接推进乡村振兴补助资金692万元</t>
  </si>
  <si>
    <t>其他涉农整合资金2527.8万元</t>
  </si>
  <si>
    <t>州级配套衔接推进乡村振兴资金53万元</t>
  </si>
  <si>
    <t>县级配套衔接推进乡村振兴资金435万元</t>
  </si>
  <si>
    <t>一级</t>
  </si>
  <si>
    <t>二级</t>
  </si>
  <si>
    <t>三级</t>
  </si>
  <si>
    <t>种植业基地</t>
  </si>
  <si>
    <t>四级</t>
  </si>
  <si>
    <t>种植业基地建设</t>
  </si>
  <si>
    <t>1</t>
  </si>
  <si>
    <t>WQ2023-076</t>
  </si>
  <si>
    <t>2023年</t>
  </si>
  <si>
    <t>乌恰县波斯坦铁列克乡凯勒敦村土地平整项目</t>
  </si>
  <si>
    <t>新建</t>
  </si>
  <si>
    <t>2023.4-2023.10</t>
  </si>
  <si>
    <t>波斯坦铁列克乡凯勒敦村</t>
  </si>
  <si>
    <t>波斯坦铁列克乡人民政府</t>
  </si>
  <si>
    <t>努尔买买提·吾不力哈斯木</t>
  </si>
  <si>
    <t>县农业农村局</t>
  </si>
  <si>
    <t>买买提居马·阿不都哈地尔</t>
  </si>
  <si>
    <t>帕尔哈提·吐尔逊</t>
  </si>
  <si>
    <t>养殖业基地</t>
  </si>
  <si>
    <t>特色养殖</t>
  </si>
  <si>
    <t>防疫和良种项目</t>
  </si>
  <si>
    <t>2</t>
  </si>
  <si>
    <t>WQ2023-009</t>
  </si>
  <si>
    <t>乌恰县畜牧业提质增效项目</t>
  </si>
  <si>
    <t>2023.3-2023.10</t>
  </si>
  <si>
    <t>各乡（镇）</t>
  </si>
  <si>
    <t>县畜牧兽医局</t>
  </si>
  <si>
    <t>巴依哈孜·艾尔肯</t>
  </si>
  <si>
    <t>3</t>
  </si>
  <si>
    <t>WQ2023-010</t>
  </si>
  <si>
    <t>乌恰县吉根乡羊药浴池改扩建项目</t>
  </si>
  <si>
    <t>改扩建</t>
  </si>
  <si>
    <t>2023.4-2023.9</t>
  </si>
  <si>
    <t>吉根乡斯木哈纳村、哈拉铁列克村、萨哈勒村、萨孜村</t>
  </si>
  <si>
    <t>吉根乡人民政府</t>
  </si>
  <si>
    <t>加尔肯巴依·买买吐逊</t>
  </si>
  <si>
    <t>林果嫁接</t>
  </si>
  <si>
    <t>林果提质增效</t>
  </si>
  <si>
    <t>4</t>
  </si>
  <si>
    <t>WQ2023-077</t>
  </si>
  <si>
    <t>乌恰县黑孜苇乡库勒阿日克村林果示范园建设项目（一期）</t>
  </si>
  <si>
    <t>黑孜苇乡库勒阿日克村</t>
  </si>
  <si>
    <t>黑孜苇乡人民政府</t>
  </si>
  <si>
    <t>巴合提亚尔·托克托库力</t>
  </si>
  <si>
    <t>县自然资源局（林业和草原局）</t>
  </si>
  <si>
    <t>寇文宏</t>
  </si>
  <si>
    <t>杜鹏</t>
  </si>
  <si>
    <t>WQ2023-078</t>
  </si>
  <si>
    <t>乌恰县波斯坦铁列克乡凯勒敦村农贸市场改造提升建设项目</t>
  </si>
  <si>
    <t>县商信局</t>
  </si>
  <si>
    <t>谢恒勤</t>
  </si>
  <si>
    <t>配套基础设施项目</t>
  </si>
  <si>
    <t>小型农田水利设施建设</t>
  </si>
  <si>
    <t>防渗渠建设</t>
  </si>
  <si>
    <t>6</t>
  </si>
  <si>
    <t>WQ2023-079</t>
  </si>
  <si>
    <t>乌恰县膘尔托阔依乡萨孜村水利设施提升改造项目（示范村）</t>
  </si>
  <si>
    <t>膘尔托阔依乡萨孜村</t>
  </si>
  <si>
    <t>膘尔托阔依乡人民政府</t>
  </si>
  <si>
    <t>古力努尔·阿不都克力木</t>
  </si>
  <si>
    <t>县水利局</t>
  </si>
  <si>
    <t>马国成</t>
  </si>
  <si>
    <t>房树江</t>
  </si>
  <si>
    <t>7</t>
  </si>
  <si>
    <t>WQ2023-080</t>
  </si>
  <si>
    <t>乌恰县吉根乡萨孜村草料基地防渗渠建设项目</t>
  </si>
  <si>
    <t>2023.4-2023.8</t>
  </si>
  <si>
    <t>吉根乡萨孜村</t>
  </si>
  <si>
    <t>其它乡村振兴有关的农田水利建设</t>
  </si>
  <si>
    <t>8</t>
  </si>
  <si>
    <t>WQ2023-075</t>
  </si>
  <si>
    <t>2023年乌恰县波斯坦铁列克乡居鲁克巴什村防洪坝建设项目</t>
  </si>
  <si>
    <t>2023.3-2023.11</t>
  </si>
  <si>
    <t>波斯坦铁列克乡居鲁克巴什村</t>
  </si>
  <si>
    <t>WQ2023-081</t>
  </si>
  <si>
    <t>乌恰县膘尔托阔依乡高质量庭院经济项目</t>
  </si>
  <si>
    <t>膘尔托阔依乡萨孜村、阿合奇村、塔尔尕拉克村、膘尔托阔依村</t>
  </si>
  <si>
    <t>WQ2023-082</t>
  </si>
  <si>
    <t>乌恰县吉根乡高质量庭院经济项目</t>
  </si>
  <si>
    <t>2023.3-2023.7</t>
  </si>
  <si>
    <t>吉根乡斯木哈纳村、萨哈勒村、萨孜村</t>
  </si>
  <si>
    <t>加尔肯巴衣·买买吐逊</t>
  </si>
  <si>
    <t>WQ2023-083</t>
  </si>
  <si>
    <t>乌恰县托云乡高质量庭院经济项目</t>
  </si>
  <si>
    <t>2023.3-2023.4</t>
  </si>
  <si>
    <t>托云乡托云村</t>
  </si>
  <si>
    <t>托云乡人民政府</t>
  </si>
  <si>
    <t>那木德克·托胡塔僧</t>
  </si>
  <si>
    <t>WQ2023-084</t>
  </si>
  <si>
    <t>乌恰县波斯坦铁列克乡高质量庭院经济建设项目</t>
  </si>
  <si>
    <t>波斯坦铁列克乡居鲁克巴什村、凯勒敦村、多来提布拉克村</t>
  </si>
  <si>
    <t>WQ2023-085</t>
  </si>
  <si>
    <t>乌恰县乌鲁克恰提乡高质量庭院经济项目</t>
  </si>
  <si>
    <t>乌鲁克恰提乡库尔干村、克孜勒库鲁克村</t>
  </si>
  <si>
    <t>乌鲁克恰提乡人民政府</t>
  </si>
  <si>
    <t>阿克木·沙克</t>
  </si>
  <si>
    <t>WQ2023-086</t>
  </si>
  <si>
    <t>乌恰县黑孜苇乡高质量庭院经济项目</t>
  </si>
  <si>
    <t>黑孜苇乡库勒阿日克村、也克铁热克村、康什维尔村、阿热布拉克村、坎久干村</t>
  </si>
  <si>
    <t>农村基础设施</t>
  </si>
  <si>
    <t>农村道路（通村、通户路）</t>
  </si>
  <si>
    <t>WQ2023-026</t>
  </si>
  <si>
    <t>乌恰县吉根乡萨孜村、哈拉铁列克村、萨哈勒村村级道路建设项目</t>
  </si>
  <si>
    <t>2023.5-2023.11</t>
  </si>
  <si>
    <t>吉根乡萨孜村、哈拉铁列克村、萨哈勒村</t>
  </si>
  <si>
    <t>县交通运输局</t>
  </si>
  <si>
    <t>别克买买提·塔依蒲</t>
  </si>
  <si>
    <t>WQ2023-087</t>
  </si>
  <si>
    <t>乌恰县膘尔托阔依乡萨孜村道路提升项目（示范村）</t>
  </si>
  <si>
    <t>农村电网（通生产、生活用电、提高综合电压和供电可靠性）</t>
  </si>
  <si>
    <t>WQ2023-036</t>
  </si>
  <si>
    <t>乌恰县波斯坦铁列克乡依买克村电力基础设施建设项目</t>
  </si>
  <si>
    <t>2023.3-2023.8</t>
  </si>
  <si>
    <t>波斯坦铁列克乡依买克村</t>
  </si>
  <si>
    <t>WQ2023-088</t>
  </si>
  <si>
    <t>乌恰县康苏镇阿依尕特村设施农业区电力设施维护项目（示范村）</t>
  </si>
  <si>
    <t>康苏镇阿依尕特村</t>
  </si>
  <si>
    <t>康苏镇人民政府</t>
  </si>
  <si>
    <t>衣力合尔白克·阿不拉</t>
  </si>
  <si>
    <t>WQ2023-089</t>
  </si>
  <si>
    <t>乌恰县波斯坦铁列克乡居鲁克巴什村畜牧产业园配套电力设施建设项目</t>
  </si>
  <si>
    <t>WQ2023-046</t>
  </si>
  <si>
    <t>乌恰县乌鲁克恰提乡美丽乡村建设项目</t>
  </si>
  <si>
    <t>乌鲁克恰提乡克孜勒库鲁克村、琼铁热克村、萨热克巴依村</t>
  </si>
  <si>
    <t>WQ2023-047</t>
  </si>
  <si>
    <t>乌恰县吉根乡美丽乡村建设项目</t>
  </si>
  <si>
    <t>吉根乡哈拉铁列克村、萨哈勒村、斯木哈纳村</t>
  </si>
  <si>
    <t>WQ2023-049</t>
  </si>
  <si>
    <t>乌恰县铁列克乡美丽乡村建设项目</t>
  </si>
  <si>
    <t>铁列克乡哈拉铁克村</t>
  </si>
  <si>
    <t>铁列克乡人民政府</t>
  </si>
  <si>
    <t>库尔曼别克·吾守尔</t>
  </si>
  <si>
    <t>享受"雨露计划"职业教育补助</t>
  </si>
  <si>
    <t>WQ2023-051</t>
  </si>
  <si>
    <t>“雨露计划”职业教育补助</t>
  </si>
  <si>
    <t>2023.9-2023.12</t>
  </si>
  <si>
    <t>各乡镇</t>
  </si>
  <si>
    <t>各乡镇人民政府</t>
  </si>
  <si>
    <t>各乡镇人民政府乡（镇）长</t>
  </si>
  <si>
    <t>县乡村振兴局</t>
  </si>
  <si>
    <t>张国荣</t>
  </si>
  <si>
    <t>克州***县（市）巩固拓展脱贫攻坚成果和乡村振兴项目库分类统计表（标准格式）</t>
  </si>
  <si>
    <t>(1)</t>
  </si>
  <si>
    <t>常规定植</t>
  </si>
  <si>
    <t>(2)</t>
  </si>
  <si>
    <t>数字乡村（信息通信基础设施建设、数字化、智能化建设等）</t>
  </si>
  <si>
    <t>(3)</t>
  </si>
  <si>
    <t>农村清洁能源设施（燃气、户用光伏、风电、水电、农村生物质能源、北方地区清洁取暖等）</t>
  </si>
  <si>
    <t>(4)</t>
  </si>
  <si>
    <t>饲草料地</t>
  </si>
  <si>
    <t>光伏电站</t>
  </si>
  <si>
    <t>扶贫车间（特色手工基地）建设</t>
  </si>
  <si>
    <t>农村公益性殡葬设施建设</t>
  </si>
  <si>
    <t>其他（便民综合服务设施、文化活动广场、体育设施、村级客运站、公共照明设施等）</t>
  </si>
  <si>
    <t>易地扶贫搬迁贷款债劵贴息补助</t>
  </si>
  <si>
    <t>参与"学前学会普通话"行动</t>
  </si>
  <si>
    <t>劳动奖补</t>
  </si>
  <si>
    <t>就业培训</t>
  </si>
  <si>
    <t>创业补助</t>
  </si>
  <si>
    <t>移风易俗改革示范县（乡、村）</t>
  </si>
  <si>
    <t>（五)</t>
  </si>
  <si>
    <t>七</t>
  </si>
  <si>
    <t>……</t>
  </si>
</sst>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Red]0"/>
    <numFmt numFmtId="42" formatCode="_ &quot;￥&quot;* #,##0_ ;_ &quot;￥&quot;* \-#,##0_ ;_ &quot;￥&quot;* &quot;-&quot;_ ;_ @_ "/>
    <numFmt numFmtId="177" formatCode="0.00_ "/>
    <numFmt numFmtId="44" formatCode="_ &quot;￥&quot;* #,##0.00_ ;_ &quot;￥&quot;* \-#,##0.00_ ;_ &quot;￥&quot;* &quot;-&quot;??_ ;_ @_ "/>
    <numFmt numFmtId="178" formatCode="0.00;[Red]0.00"/>
  </numFmts>
  <fonts count="50">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4"/>
      <name val="Times New Roman"/>
      <charset val="134"/>
    </font>
    <font>
      <sz val="11"/>
      <name val="Times New Roman"/>
      <charset val="134"/>
    </font>
    <font>
      <b/>
      <sz val="16"/>
      <name val="宋体"/>
      <charset val="134"/>
    </font>
    <font>
      <b/>
      <sz val="28"/>
      <name val="宋体"/>
      <charset val="134"/>
    </font>
    <font>
      <b/>
      <sz val="28"/>
      <name val="宋体"/>
      <charset val="134"/>
      <scheme val="minor"/>
    </font>
    <font>
      <sz val="28"/>
      <name val="宋体"/>
      <charset val="134"/>
      <scheme val="major"/>
    </font>
    <font>
      <sz val="28"/>
      <name val="宋体"/>
      <charset val="134"/>
      <scheme val="minor"/>
    </font>
    <font>
      <sz val="12"/>
      <name val="宋体"/>
      <charset val="134"/>
      <scheme val="minor"/>
    </font>
    <font>
      <sz val="11"/>
      <name val="宋体"/>
      <charset val="134"/>
      <scheme val="minor"/>
    </font>
    <font>
      <sz val="14"/>
      <name val="宋体"/>
      <charset val="134"/>
    </font>
    <font>
      <b/>
      <sz val="36"/>
      <name val="宋体"/>
      <charset val="134"/>
    </font>
    <font>
      <b/>
      <sz val="20"/>
      <name val="宋体"/>
      <charset val="134"/>
    </font>
    <font>
      <sz val="28"/>
      <name val="宋体"/>
      <charset val="134"/>
    </font>
    <font>
      <sz val="28"/>
      <name val="宋体"/>
      <charset val="0"/>
      <scheme val="major"/>
    </font>
    <font>
      <sz val="12"/>
      <name val="宋体"/>
      <charset val="134"/>
    </font>
    <font>
      <sz val="10"/>
      <color theme="1"/>
      <name val="宋体"/>
      <charset val="134"/>
    </font>
    <font>
      <b/>
      <sz val="16"/>
      <color theme="1"/>
      <name val="宋体"/>
      <charset val="134"/>
      <scheme val="minor"/>
    </font>
    <font>
      <b/>
      <sz val="12"/>
      <name val="宋体"/>
      <charset val="134"/>
      <scheme val="minor"/>
    </font>
    <font>
      <b/>
      <sz val="12"/>
      <name val="宋体"/>
      <charset val="134"/>
    </font>
    <font>
      <b/>
      <sz val="9"/>
      <name val="宋体"/>
      <charset val="134"/>
      <scheme val="minor"/>
    </font>
    <font>
      <b/>
      <sz val="10"/>
      <color theme="1"/>
      <name val="宋体"/>
      <charset val="134"/>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31" fillId="18" borderId="0" applyNumberFormat="0" applyBorder="0" applyAlignment="0" applyProtection="0">
      <alignment vertical="center"/>
    </xf>
    <xf numFmtId="0" fontId="46"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6" borderId="0" applyNumberFormat="0" applyBorder="0" applyAlignment="0" applyProtection="0">
      <alignment vertical="center"/>
    </xf>
    <xf numFmtId="0" fontId="38" fillId="8" borderId="0" applyNumberFormat="0" applyBorder="0" applyAlignment="0" applyProtection="0">
      <alignment vertical="center"/>
    </xf>
    <xf numFmtId="43" fontId="0" fillId="0" borderId="0" applyFont="0" applyFill="0" applyBorder="0" applyAlignment="0" applyProtection="0">
      <alignment vertical="center"/>
    </xf>
    <xf numFmtId="0" fontId="39" fillId="20" borderId="0" applyNumberFormat="0" applyBorder="0" applyAlignment="0" applyProtection="0">
      <alignment vertical="center"/>
    </xf>
    <xf numFmtId="0" fontId="44" fillId="0" borderId="0" applyNumberFormat="0" applyFill="0" applyBorder="0" applyAlignment="0" applyProtection="0">
      <alignment vertical="center"/>
    </xf>
    <xf numFmtId="0" fontId="23" fillId="0" borderId="0" applyBorder="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1" borderId="11" applyNumberFormat="0" applyFont="0" applyAlignment="0" applyProtection="0">
      <alignment vertical="center"/>
    </xf>
    <xf numFmtId="0" fontId="39" fillId="25"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9" applyNumberFormat="0" applyFill="0" applyAlignment="0" applyProtection="0">
      <alignment vertical="center"/>
    </xf>
    <xf numFmtId="0" fontId="33" fillId="0" borderId="9" applyNumberFormat="0" applyFill="0" applyAlignment="0" applyProtection="0">
      <alignment vertical="center"/>
    </xf>
    <xf numFmtId="0" fontId="39" fillId="26" borderId="0" applyNumberFormat="0" applyBorder="0" applyAlignment="0" applyProtection="0">
      <alignment vertical="center"/>
    </xf>
    <xf numFmtId="0" fontId="36" fillId="0" borderId="13" applyNumberFormat="0" applyFill="0" applyAlignment="0" applyProtection="0">
      <alignment vertical="center"/>
    </xf>
    <xf numFmtId="0" fontId="39" fillId="24" borderId="0" applyNumberFormat="0" applyBorder="0" applyAlignment="0" applyProtection="0">
      <alignment vertical="center"/>
    </xf>
    <xf numFmtId="0" fontId="40" fillId="10" borderId="10" applyNumberFormat="0" applyAlignment="0" applyProtection="0">
      <alignment vertical="center"/>
    </xf>
    <xf numFmtId="0" fontId="48" fillId="10" borderId="14" applyNumberFormat="0" applyAlignment="0" applyProtection="0">
      <alignment vertical="center"/>
    </xf>
    <xf numFmtId="0" fontId="32" fillId="6" borderId="8" applyNumberFormat="0" applyAlignment="0" applyProtection="0">
      <alignment vertical="center"/>
    </xf>
    <xf numFmtId="0" fontId="31" fillId="29" borderId="0" applyNumberFormat="0" applyBorder="0" applyAlignment="0" applyProtection="0">
      <alignment vertical="center"/>
    </xf>
    <xf numFmtId="0" fontId="39" fillId="12" borderId="0" applyNumberFormat="0" applyBorder="0" applyAlignment="0" applyProtection="0">
      <alignment vertical="center"/>
    </xf>
    <xf numFmtId="0" fontId="47" fillId="0" borderId="15" applyNumberFormat="0" applyFill="0" applyAlignment="0" applyProtection="0">
      <alignment vertical="center"/>
    </xf>
    <xf numFmtId="0" fontId="42" fillId="0" borderId="12" applyNumberFormat="0" applyFill="0" applyAlignment="0" applyProtection="0">
      <alignment vertical="center"/>
    </xf>
    <xf numFmtId="0" fontId="49" fillId="31" borderId="0" applyNumberFormat="0" applyBorder="0" applyAlignment="0" applyProtection="0">
      <alignment vertical="center"/>
    </xf>
    <xf numFmtId="0" fontId="45" fillId="13" borderId="0" applyNumberFormat="0" applyBorder="0" applyAlignment="0" applyProtection="0">
      <alignment vertical="center"/>
    </xf>
    <xf numFmtId="0" fontId="31" fillId="17" borderId="0" applyNumberFormat="0" applyBorder="0" applyAlignment="0" applyProtection="0">
      <alignment vertical="center"/>
    </xf>
    <xf numFmtId="0" fontId="39" fillId="9" borderId="0" applyNumberFormat="0" applyBorder="0" applyAlignment="0" applyProtection="0">
      <alignment vertical="center"/>
    </xf>
    <xf numFmtId="0" fontId="31" fillId="27" borderId="0" applyNumberFormat="0" applyBorder="0" applyAlignment="0" applyProtection="0">
      <alignment vertical="center"/>
    </xf>
    <xf numFmtId="0" fontId="31" fillId="5" borderId="0" applyNumberFormat="0" applyBorder="0" applyAlignment="0" applyProtection="0">
      <alignment vertical="center"/>
    </xf>
    <xf numFmtId="0" fontId="31" fillId="30" borderId="0" applyNumberFormat="0" applyBorder="0" applyAlignment="0" applyProtection="0">
      <alignment vertical="center"/>
    </xf>
    <xf numFmtId="0" fontId="31" fillId="7" borderId="0" applyNumberFormat="0" applyBorder="0" applyAlignment="0" applyProtection="0">
      <alignment vertical="center"/>
    </xf>
    <xf numFmtId="0" fontId="39" fillId="22" borderId="0" applyNumberFormat="0" applyBorder="0" applyAlignment="0" applyProtection="0">
      <alignment vertical="center"/>
    </xf>
    <xf numFmtId="0" fontId="39" fillId="33" borderId="0" applyNumberFormat="0" applyBorder="0" applyAlignment="0" applyProtection="0">
      <alignment vertical="center"/>
    </xf>
    <xf numFmtId="0" fontId="31" fillId="28" borderId="0" applyNumberFormat="0" applyBorder="0" applyAlignment="0" applyProtection="0">
      <alignment vertical="center"/>
    </xf>
    <xf numFmtId="0" fontId="31" fillId="35" borderId="0" applyNumberFormat="0" applyBorder="0" applyAlignment="0" applyProtection="0">
      <alignment vertical="center"/>
    </xf>
    <xf numFmtId="0" fontId="39" fillId="21" borderId="0" applyNumberFormat="0" applyBorder="0" applyAlignment="0" applyProtection="0">
      <alignment vertical="center"/>
    </xf>
    <xf numFmtId="0" fontId="31" fillId="15" borderId="0" applyNumberFormat="0" applyBorder="0" applyAlignment="0" applyProtection="0">
      <alignment vertical="center"/>
    </xf>
    <xf numFmtId="0" fontId="39" fillId="19" borderId="0" applyNumberFormat="0" applyBorder="0" applyAlignment="0" applyProtection="0">
      <alignment vertical="center"/>
    </xf>
    <xf numFmtId="0" fontId="39" fillId="32" borderId="0" applyNumberFormat="0" applyBorder="0" applyAlignment="0" applyProtection="0">
      <alignment vertical="center"/>
    </xf>
    <xf numFmtId="0" fontId="31" fillId="34" borderId="0" applyNumberFormat="0" applyBorder="0" applyAlignment="0" applyProtection="0">
      <alignment vertical="center"/>
    </xf>
    <xf numFmtId="0" fontId="39" fillId="23" borderId="0" applyNumberFormat="0" applyBorder="0" applyAlignment="0" applyProtection="0">
      <alignment vertical="center"/>
    </xf>
    <xf numFmtId="0" fontId="3" fillId="0" borderId="0">
      <alignment vertical="center"/>
    </xf>
    <xf numFmtId="0" fontId="23" fillId="0" borderId="0"/>
  </cellStyleXfs>
  <cellXfs count="189">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4"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9" fillId="0" borderId="0" xfId="0" applyFont="1" applyFill="1" applyAlignment="1">
      <alignment horizontal="left" vertical="center" wrapText="1"/>
    </xf>
    <xf numFmtId="0" fontId="19" fillId="0" borderId="0" xfId="0" applyFont="1" applyFill="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21"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2" fillId="0" borderId="1" xfId="51" applyNumberFormat="1" applyFont="1" applyFill="1" applyBorder="1" applyAlignment="1">
      <alignment horizontal="center" vertical="center" wrapText="1"/>
    </xf>
    <xf numFmtId="0" fontId="22" fillId="0" borderId="1" xfId="51" applyNumberFormat="1" applyFont="1" applyFill="1" applyBorder="1" applyAlignment="1">
      <alignment horizontal="left" vertical="center" wrapText="1"/>
    </xf>
    <xf numFmtId="0" fontId="21"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2" fillId="0" borderId="3" xfId="0" applyNumberFormat="1" applyFont="1" applyFill="1" applyBorder="1" applyAlignment="1" applyProtection="1">
      <alignment horizontal="left" vertical="center" wrapText="1"/>
    </xf>
    <xf numFmtId="0" fontId="14" fillId="0"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4" xfId="0" applyFont="1" applyFill="1" applyBorder="1" applyAlignment="1" applyProtection="1">
      <alignment horizontal="center" vertical="center" wrapText="1"/>
    </xf>
    <xf numFmtId="0" fontId="14" fillId="0" borderId="4" xfId="0" applyFont="1" applyFill="1" applyBorder="1" applyAlignment="1" applyProtection="1">
      <alignment horizontal="left" vertical="center" wrapText="1"/>
    </xf>
    <xf numFmtId="0" fontId="14" fillId="0" borderId="4" xfId="0" applyFont="1" applyFill="1" applyBorder="1" applyAlignment="1">
      <alignment horizontal="center" vertical="center" wrapText="1"/>
    </xf>
    <xf numFmtId="0" fontId="14" fillId="0" borderId="4" xfId="0" applyNumberFormat="1" applyFont="1" applyFill="1" applyBorder="1" applyAlignment="1" applyProtection="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9" fillId="0" borderId="0" xfId="0" applyNumberFormat="1" applyFont="1" applyFill="1" applyAlignment="1">
      <alignment horizontal="center" vertical="center" wrapText="1"/>
    </xf>
    <xf numFmtId="0" fontId="20" fillId="0" borderId="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23"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wrapText="1"/>
    </xf>
    <xf numFmtId="0" fontId="24" fillId="0" borderId="0" xfId="0" applyFont="1" applyAlignment="1">
      <alignment vertical="center" wrapText="1"/>
    </xf>
    <xf numFmtId="0" fontId="4" fillId="0" borderId="0" xfId="0" applyFont="1">
      <alignment vertical="center"/>
    </xf>
    <xf numFmtId="0" fontId="0" fillId="0" borderId="0" xfId="0" applyFont="1">
      <alignment vertical="center"/>
    </xf>
    <xf numFmtId="0" fontId="0" fillId="0" borderId="0" xfId="0" applyAlignment="1">
      <alignment horizontal="center" vertical="center"/>
    </xf>
    <xf numFmtId="0" fontId="25" fillId="0" borderId="0" xfId="0" applyFont="1" applyAlignment="1">
      <alignment horizontal="center" vertical="center"/>
    </xf>
    <xf numFmtId="0" fontId="26" fillId="0" borderId="1"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xf>
    <xf numFmtId="10" fontId="26" fillId="0" borderId="1" xfId="12"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12" applyNumberFormat="1" applyFont="1" applyFill="1" applyBorder="1" applyAlignment="1" applyProtection="1">
      <alignment horizontal="center" vertical="center" wrapText="1"/>
    </xf>
    <xf numFmtId="0" fontId="24" fillId="0" borderId="1" xfId="0" applyFont="1" applyBorder="1" applyAlignment="1">
      <alignment horizontal="center" vertical="center" wrapText="1"/>
    </xf>
    <xf numFmtId="0" fontId="4" fillId="0" borderId="1" xfId="0" applyFont="1" applyBorder="1" applyAlignment="1">
      <alignment vertical="center"/>
    </xf>
    <xf numFmtId="0" fontId="24" fillId="0" borderId="1" xfId="0" applyFont="1" applyBorder="1" applyAlignment="1">
      <alignment vertical="center" wrapText="1"/>
    </xf>
    <xf numFmtId="10" fontId="2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2" xfId="0" applyNumberFormat="1" applyFont="1" applyFill="1" applyBorder="1" applyAlignment="1" applyProtection="1">
      <alignment vertical="center" wrapText="1"/>
    </xf>
    <xf numFmtId="0" fontId="4" fillId="0" borderId="1" xfId="0" applyNumberFormat="1" applyFont="1" applyBorder="1" applyAlignment="1">
      <alignment vertical="center"/>
    </xf>
    <xf numFmtId="0" fontId="4" fillId="0" borderId="1" xfId="0" applyFont="1" applyFill="1" applyBorder="1" applyAlignment="1">
      <alignment horizontal="center" vertical="center"/>
    </xf>
    <xf numFmtId="0" fontId="4" fillId="0" borderId="1" xfId="0" applyNumberFormat="1" applyFont="1" applyBorder="1" applyAlignment="1">
      <alignment vertical="center" wrapText="1"/>
    </xf>
    <xf numFmtId="0" fontId="24" fillId="0" borderId="4" xfId="0" applyFont="1" applyBorder="1" applyAlignment="1">
      <alignment horizontal="center" vertical="center" wrapText="1"/>
    </xf>
    <xf numFmtId="0" fontId="4" fillId="0" borderId="4" xfId="0" applyNumberFormat="1" applyFont="1" applyBorder="1" applyAlignment="1">
      <alignment vertical="center"/>
    </xf>
    <xf numFmtId="10" fontId="24" fillId="0" borderId="4" xfId="0" applyNumberFormat="1" applyFont="1" applyBorder="1" applyAlignment="1">
      <alignment horizontal="center" vertical="center" wrapText="1"/>
    </xf>
    <xf numFmtId="0" fontId="4" fillId="0" borderId="1" xfId="0" applyFont="1" applyBorder="1">
      <alignment vertical="center"/>
    </xf>
    <xf numFmtId="0" fontId="0" fillId="0" borderId="0" xfId="0" applyFont="1" applyAlignment="1">
      <alignment horizontal="center" vertical="center"/>
    </xf>
    <xf numFmtId="0" fontId="27" fillId="0" borderId="0"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29"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4" fillId="0" borderId="0" xfId="0" applyFont="1" applyAlignment="1">
      <alignment horizontal="center" vertical="center" wrapText="1"/>
    </xf>
    <xf numFmtId="0" fontId="4" fillId="0" borderId="1" xfId="0" applyFont="1" applyBorder="1" applyAlignment="1">
      <alignment horizontal="justify" vertical="center"/>
    </xf>
    <xf numFmtId="0" fontId="4" fillId="0" borderId="1" xfId="0" applyNumberFormat="1" applyFont="1" applyBorder="1" applyAlignment="1">
      <alignment horizontal="justify" vertical="center"/>
    </xf>
    <xf numFmtId="0" fontId="4" fillId="0" borderId="1" xfId="0" applyNumberFormat="1" applyFont="1" applyBorder="1" applyAlignment="1">
      <alignment horizontal="justify" vertical="center" wrapText="1"/>
    </xf>
    <xf numFmtId="0" fontId="30" fillId="0" borderId="1" xfId="0" applyFont="1" applyBorder="1" applyAlignment="1">
      <alignment horizontal="center" vertical="center" wrapText="1"/>
    </xf>
    <xf numFmtId="0" fontId="4" fillId="0" borderId="4" xfId="0" applyNumberFormat="1" applyFont="1" applyBorder="1" applyAlignment="1">
      <alignment horizontal="justify" vertical="center"/>
    </xf>
    <xf numFmtId="10" fontId="27" fillId="0" borderId="1" xfId="12"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0" fillId="0" borderId="1" xfId="0" applyFont="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2"/>
  <sheetViews>
    <sheetView view="pageBreakPreview" zoomScaleNormal="80" zoomScaleSheetLayoutView="100" workbookViewId="0">
      <selection activeCell="E18" sqref="E18"/>
    </sheetView>
  </sheetViews>
  <sheetFormatPr defaultColWidth="8.89166666666667" defaultRowHeight="13.5"/>
  <cols>
    <col min="1" max="1" width="8" style="148" customWidth="1"/>
    <col min="2" max="2" width="24.775" customWidth="1"/>
    <col min="3" max="3" width="6" style="148" customWidth="1"/>
    <col min="4" max="4" width="11.1083333333333" style="148" customWidth="1"/>
    <col min="5" max="5" width="7.225" style="148" customWidth="1"/>
    <col min="6" max="6" width="12" style="148" customWidth="1"/>
    <col min="7" max="7" width="11.775" style="148" customWidth="1"/>
    <col min="8" max="8" width="10.775" style="148" customWidth="1"/>
    <col min="9" max="9" width="11.4416666666667" style="148" customWidth="1"/>
    <col min="10" max="10" width="6.05833333333333" style="148" customWidth="1"/>
    <col min="11" max="11" width="8" style="148" customWidth="1"/>
    <col min="12" max="12" width="24.775" style="148" customWidth="1"/>
    <col min="13" max="13" width="6" style="148" customWidth="1"/>
    <col min="14" max="14" width="11.1083333333333" style="148" customWidth="1"/>
    <col min="15" max="15" width="7.225" style="148" customWidth="1"/>
    <col min="16" max="16" width="12" style="148" customWidth="1"/>
    <col min="17" max="17" width="11.775" style="148" customWidth="1"/>
    <col min="18" max="18" width="10.775" style="148" customWidth="1"/>
    <col min="19" max="19" width="11.4416666666667" style="148" customWidth="1"/>
    <col min="20" max="32" width="8.8" hidden="1" customWidth="1"/>
    <col min="33" max="16371" width="8.8"/>
  </cols>
  <sheetData>
    <row r="1" ht="37" customHeight="1" spans="1:19">
      <c r="A1" s="149" t="s">
        <v>0</v>
      </c>
      <c r="B1" s="149"/>
      <c r="C1" s="149"/>
      <c r="D1" s="149"/>
      <c r="E1" s="149"/>
      <c r="F1" s="149"/>
      <c r="G1" s="149"/>
      <c r="H1" s="149"/>
      <c r="I1" s="149"/>
      <c r="J1" s="149"/>
      <c r="K1" s="149"/>
      <c r="L1" s="149"/>
      <c r="M1" s="149"/>
      <c r="N1" s="149"/>
      <c r="O1" s="149"/>
      <c r="P1" s="149"/>
      <c r="Q1" s="149"/>
      <c r="R1" s="149"/>
      <c r="S1" s="149"/>
    </row>
    <row r="2" s="143" customFormat="1" ht="14.25" spans="1:19">
      <c r="A2" s="150" t="s">
        <v>1</v>
      </c>
      <c r="B2" s="150" t="s">
        <v>2</v>
      </c>
      <c r="C2" s="150" t="s">
        <v>3</v>
      </c>
      <c r="D2" s="151" t="s">
        <v>4</v>
      </c>
      <c r="E2" s="150"/>
      <c r="F2" s="150" t="s">
        <v>5</v>
      </c>
      <c r="G2" s="152"/>
      <c r="H2" s="153" t="s">
        <v>6</v>
      </c>
      <c r="I2" s="154"/>
      <c r="J2" s="171"/>
      <c r="K2" s="172" t="s">
        <v>1</v>
      </c>
      <c r="L2" s="172" t="s">
        <v>2</v>
      </c>
      <c r="M2" s="172" t="s">
        <v>3</v>
      </c>
      <c r="N2" s="173" t="s">
        <v>4</v>
      </c>
      <c r="O2" s="172"/>
      <c r="P2" s="172" t="s">
        <v>5</v>
      </c>
      <c r="Q2" s="184"/>
      <c r="R2" s="185" t="s">
        <v>6</v>
      </c>
      <c r="S2" s="186"/>
    </row>
    <row r="3" s="143" customFormat="1" ht="42.75" spans="1:19">
      <c r="A3" s="150"/>
      <c r="B3" s="150"/>
      <c r="C3" s="153"/>
      <c r="D3" s="150" t="s">
        <v>7</v>
      </c>
      <c r="E3" s="154" t="s">
        <v>8</v>
      </c>
      <c r="F3" s="150" t="s">
        <v>9</v>
      </c>
      <c r="G3" s="152" t="s">
        <v>10</v>
      </c>
      <c r="H3" s="150" t="s">
        <v>11</v>
      </c>
      <c r="I3" s="174" t="s">
        <v>12</v>
      </c>
      <c r="J3" s="171"/>
      <c r="K3" s="172"/>
      <c r="L3" s="172"/>
      <c r="M3" s="172"/>
      <c r="N3" s="172" t="s">
        <v>7</v>
      </c>
      <c r="O3" s="172" t="s">
        <v>8</v>
      </c>
      <c r="P3" s="172" t="s">
        <v>9</v>
      </c>
      <c r="Q3" s="174" t="s">
        <v>10</v>
      </c>
      <c r="R3" s="172" t="s">
        <v>11</v>
      </c>
      <c r="S3" s="174" t="s">
        <v>12</v>
      </c>
    </row>
    <row r="4" s="144" customFormat="1" ht="40" customHeight="1" spans="1:31">
      <c r="A4" s="155"/>
      <c r="B4" s="155" t="s">
        <v>11</v>
      </c>
      <c r="C4" s="155"/>
      <c r="D4" s="155"/>
      <c r="E4" s="155"/>
      <c r="F4" s="155"/>
      <c r="G4" s="156" t="e">
        <f>F4/$F$4</f>
        <v>#DIV/0!</v>
      </c>
      <c r="H4" s="155"/>
      <c r="I4" s="155"/>
      <c r="J4" s="175"/>
      <c r="K4" s="176" t="s">
        <v>13</v>
      </c>
      <c r="L4" s="177" t="s">
        <v>14</v>
      </c>
      <c r="M4" s="176"/>
      <c r="N4" s="176"/>
      <c r="O4" s="157"/>
      <c r="P4" s="176"/>
      <c r="Q4" s="160" t="e">
        <f>P4/$F$4</f>
        <v>#DIV/0!</v>
      </c>
      <c r="R4" s="157"/>
      <c r="S4" s="157"/>
      <c r="U4" s="155">
        <f>U5+U45+U61+AE26+AE30+AE50+AE59+AE60</f>
        <v>0</v>
      </c>
      <c r="AE4" s="176">
        <f>SUM(AE5:AE13)</f>
        <v>0</v>
      </c>
    </row>
    <row r="5" s="145" customFormat="1" ht="28" customHeight="1" spans="1:21">
      <c r="A5" s="157" t="s">
        <v>15</v>
      </c>
      <c r="B5" s="158" t="s">
        <v>16</v>
      </c>
      <c r="C5" s="159"/>
      <c r="D5" s="159"/>
      <c r="E5" s="157"/>
      <c r="F5" s="159"/>
      <c r="G5" s="160" t="e">
        <f t="shared" ref="G5:G36" si="0">F5/$F$4</f>
        <v>#DIV/0!</v>
      </c>
      <c r="H5" s="157"/>
      <c r="I5" s="157"/>
      <c r="J5" s="178"/>
      <c r="K5" s="157">
        <v>1</v>
      </c>
      <c r="L5" s="179" t="s">
        <v>17</v>
      </c>
      <c r="M5" s="157"/>
      <c r="N5" s="157"/>
      <c r="O5" s="157"/>
      <c r="P5" s="157"/>
      <c r="Q5" s="160"/>
      <c r="R5" s="157"/>
      <c r="S5" s="157"/>
      <c r="U5" s="159">
        <f>U6+U21+U26+U32+U37+U42</f>
        <v>0</v>
      </c>
    </row>
    <row r="6" s="145" customFormat="1" ht="28" customHeight="1" spans="1:21">
      <c r="A6" s="157" t="s">
        <v>13</v>
      </c>
      <c r="B6" s="158" t="s">
        <v>18</v>
      </c>
      <c r="C6" s="159"/>
      <c r="D6" s="159"/>
      <c r="E6" s="157"/>
      <c r="F6" s="159"/>
      <c r="G6" s="160" t="e">
        <f t="shared" si="0"/>
        <v>#DIV/0!</v>
      </c>
      <c r="H6" s="157"/>
      <c r="I6" s="157"/>
      <c r="J6" s="178"/>
      <c r="K6" s="157">
        <v>2</v>
      </c>
      <c r="L6" s="180" t="s">
        <v>19</v>
      </c>
      <c r="M6" s="157"/>
      <c r="N6" s="157"/>
      <c r="O6" s="157" t="s">
        <v>20</v>
      </c>
      <c r="P6" s="157"/>
      <c r="Q6" s="160" t="e">
        <f>P6/$F$4</f>
        <v>#DIV/0!</v>
      </c>
      <c r="R6" s="157"/>
      <c r="S6" s="157"/>
      <c r="U6" s="159">
        <f>SUM(U7:U20)</f>
        <v>0</v>
      </c>
    </row>
    <row r="7" s="145" customFormat="1" ht="28" customHeight="1" spans="1:19">
      <c r="A7" s="157">
        <v>1</v>
      </c>
      <c r="B7" s="158" t="s">
        <v>21</v>
      </c>
      <c r="C7" s="157"/>
      <c r="D7" s="157"/>
      <c r="E7" s="157" t="s">
        <v>22</v>
      </c>
      <c r="F7" s="161"/>
      <c r="G7" s="160" t="e">
        <f t="shared" si="0"/>
        <v>#DIV/0!</v>
      </c>
      <c r="H7" s="157"/>
      <c r="I7" s="157"/>
      <c r="J7" s="178"/>
      <c r="K7" s="157">
        <v>3</v>
      </c>
      <c r="L7" s="180" t="s">
        <v>23</v>
      </c>
      <c r="M7" s="157"/>
      <c r="N7" s="157"/>
      <c r="O7" s="157" t="s">
        <v>20</v>
      </c>
      <c r="P7" s="157"/>
      <c r="Q7" s="160" t="e">
        <f>P7/$F$4</f>
        <v>#DIV/0!</v>
      </c>
      <c r="R7" s="157"/>
      <c r="S7" s="157"/>
    </row>
    <row r="8" s="145" customFormat="1" ht="28" customHeight="1" spans="1:19">
      <c r="A8" s="157">
        <v>2</v>
      </c>
      <c r="B8" s="162" t="s">
        <v>24</v>
      </c>
      <c r="C8" s="157"/>
      <c r="D8" s="157"/>
      <c r="E8" s="157" t="s">
        <v>25</v>
      </c>
      <c r="F8" s="157"/>
      <c r="G8" s="160" t="e">
        <f t="shared" si="0"/>
        <v>#DIV/0!</v>
      </c>
      <c r="H8" s="157"/>
      <c r="I8" s="157"/>
      <c r="J8" s="178"/>
      <c r="K8" s="157">
        <v>4</v>
      </c>
      <c r="L8" s="180" t="s">
        <v>26</v>
      </c>
      <c r="M8" s="157"/>
      <c r="N8" s="157"/>
      <c r="O8" s="157" t="s">
        <v>20</v>
      </c>
      <c r="P8" s="157"/>
      <c r="Q8" s="160" t="e">
        <f>P8/$F$4</f>
        <v>#DIV/0!</v>
      </c>
      <c r="R8" s="157"/>
      <c r="S8" s="157"/>
    </row>
    <row r="9" s="145" customFormat="1" ht="28" customHeight="1" spans="1:19">
      <c r="A9" s="157">
        <v>3</v>
      </c>
      <c r="B9" s="162" t="s">
        <v>27</v>
      </c>
      <c r="C9" s="157"/>
      <c r="D9" s="157"/>
      <c r="E9" s="157" t="s">
        <v>28</v>
      </c>
      <c r="F9" s="157"/>
      <c r="G9" s="160" t="e">
        <f t="shared" si="0"/>
        <v>#DIV/0!</v>
      </c>
      <c r="H9" s="157"/>
      <c r="I9" s="157"/>
      <c r="J9" s="178"/>
      <c r="K9" s="157">
        <v>5</v>
      </c>
      <c r="L9" s="181" t="s">
        <v>29</v>
      </c>
      <c r="M9" s="157"/>
      <c r="N9" s="157"/>
      <c r="O9" s="157"/>
      <c r="P9" s="157"/>
      <c r="Q9" s="160"/>
      <c r="R9" s="157"/>
      <c r="S9" s="157"/>
    </row>
    <row r="10" s="145" customFormat="1" ht="28" customHeight="1" spans="1:19">
      <c r="A10" s="157">
        <v>4</v>
      </c>
      <c r="B10" s="162" t="s">
        <v>30</v>
      </c>
      <c r="C10" s="157"/>
      <c r="D10" s="157"/>
      <c r="E10" s="157" t="s">
        <v>22</v>
      </c>
      <c r="F10" s="157"/>
      <c r="G10" s="160" t="e">
        <f t="shared" si="0"/>
        <v>#DIV/0!</v>
      </c>
      <c r="H10" s="157"/>
      <c r="I10" s="157"/>
      <c r="J10" s="178"/>
      <c r="K10" s="157">
        <v>6</v>
      </c>
      <c r="L10" s="181" t="s">
        <v>31</v>
      </c>
      <c r="M10" s="157"/>
      <c r="N10" s="157"/>
      <c r="O10" s="157"/>
      <c r="P10" s="157"/>
      <c r="Q10" s="160"/>
      <c r="R10" s="157"/>
      <c r="S10" s="157"/>
    </row>
    <row r="11" s="145" customFormat="1" ht="28" customHeight="1" spans="1:19">
      <c r="A11" s="157">
        <v>5</v>
      </c>
      <c r="B11" s="163" t="s">
        <v>32</v>
      </c>
      <c r="C11" s="157"/>
      <c r="D11" s="157"/>
      <c r="E11" s="157" t="s">
        <v>33</v>
      </c>
      <c r="F11" s="157"/>
      <c r="G11" s="160" t="e">
        <f t="shared" si="0"/>
        <v>#DIV/0!</v>
      </c>
      <c r="H11" s="157"/>
      <c r="I11" s="157"/>
      <c r="J11" s="178"/>
      <c r="K11" s="157">
        <v>7</v>
      </c>
      <c r="L11" s="181" t="s">
        <v>34</v>
      </c>
      <c r="M11" s="157"/>
      <c r="N11" s="157"/>
      <c r="O11" s="157" t="s">
        <v>28</v>
      </c>
      <c r="P11" s="157"/>
      <c r="Q11" s="160" t="e">
        <f>P11/$F$4</f>
        <v>#DIV/0!</v>
      </c>
      <c r="R11" s="157"/>
      <c r="S11" s="157"/>
    </row>
    <row r="12" s="145" customFormat="1" ht="28" customHeight="1" spans="1:19">
      <c r="A12" s="157">
        <v>6</v>
      </c>
      <c r="B12" s="162" t="s">
        <v>35</v>
      </c>
      <c r="C12" s="157"/>
      <c r="D12" s="157"/>
      <c r="E12" s="157" t="s">
        <v>25</v>
      </c>
      <c r="F12" s="164"/>
      <c r="G12" s="160" t="e">
        <f t="shared" si="0"/>
        <v>#DIV/0!</v>
      </c>
      <c r="H12" s="157"/>
      <c r="I12" s="157"/>
      <c r="J12" s="178"/>
      <c r="K12" s="157">
        <v>8</v>
      </c>
      <c r="L12" s="180" t="s">
        <v>36</v>
      </c>
      <c r="M12" s="157"/>
      <c r="N12" s="157"/>
      <c r="O12" s="157"/>
      <c r="P12" s="157"/>
      <c r="Q12" s="160"/>
      <c r="R12" s="157"/>
      <c r="S12" s="157"/>
    </row>
    <row r="13" s="145" customFormat="1" ht="28" customHeight="1" spans="1:19">
      <c r="A13" s="157">
        <v>7</v>
      </c>
      <c r="B13" s="162" t="s">
        <v>37</v>
      </c>
      <c r="C13" s="157"/>
      <c r="D13" s="157"/>
      <c r="E13" s="157" t="s">
        <v>25</v>
      </c>
      <c r="F13" s="157"/>
      <c r="G13" s="160" t="e">
        <f t="shared" si="0"/>
        <v>#DIV/0!</v>
      </c>
      <c r="H13" s="157"/>
      <c r="I13" s="157"/>
      <c r="J13" s="178"/>
      <c r="K13" s="157">
        <v>9</v>
      </c>
      <c r="L13" s="180" t="s">
        <v>38</v>
      </c>
      <c r="M13" s="157"/>
      <c r="N13" s="157"/>
      <c r="O13" s="157" t="s">
        <v>39</v>
      </c>
      <c r="P13" s="157"/>
      <c r="Q13" s="160" t="e">
        <f>P13/$F$4</f>
        <v>#DIV/0!</v>
      </c>
      <c r="R13" s="157"/>
      <c r="S13" s="157"/>
    </row>
    <row r="14" s="145" customFormat="1" ht="28" customHeight="1" spans="1:31">
      <c r="A14" s="157">
        <v>8</v>
      </c>
      <c r="B14" s="162" t="s">
        <v>40</v>
      </c>
      <c r="C14" s="157"/>
      <c r="D14" s="157"/>
      <c r="E14" s="157" t="s">
        <v>41</v>
      </c>
      <c r="F14" s="157"/>
      <c r="G14" s="160" t="e">
        <f t="shared" si="0"/>
        <v>#DIV/0!</v>
      </c>
      <c r="H14" s="157"/>
      <c r="I14" s="157"/>
      <c r="J14" s="178"/>
      <c r="K14" s="157" t="s">
        <v>42</v>
      </c>
      <c r="L14" s="180" t="s">
        <v>43</v>
      </c>
      <c r="M14" s="157"/>
      <c r="N14" s="157"/>
      <c r="O14" s="157"/>
      <c r="P14" s="157"/>
      <c r="Q14" s="160" t="e">
        <f>P14/$F$4</f>
        <v>#DIV/0!</v>
      </c>
      <c r="R14" s="157"/>
      <c r="S14" s="157"/>
      <c r="AE14" s="157">
        <f>SUM(AE15:AE18)</f>
        <v>0</v>
      </c>
    </row>
    <row r="15" s="145" customFormat="1" ht="28" customHeight="1" spans="1:19">
      <c r="A15" s="157">
        <v>9</v>
      </c>
      <c r="B15" s="162" t="s">
        <v>44</v>
      </c>
      <c r="C15" s="157"/>
      <c r="D15" s="157"/>
      <c r="E15" s="157" t="s">
        <v>45</v>
      </c>
      <c r="F15" s="157"/>
      <c r="G15" s="160" t="e">
        <f t="shared" si="0"/>
        <v>#DIV/0!</v>
      </c>
      <c r="H15" s="157"/>
      <c r="I15" s="157"/>
      <c r="J15" s="178"/>
      <c r="K15" s="157">
        <v>1</v>
      </c>
      <c r="L15" s="180" t="s">
        <v>46</v>
      </c>
      <c r="M15" s="157"/>
      <c r="N15" s="157"/>
      <c r="O15" s="157"/>
      <c r="P15" s="157"/>
      <c r="Q15" s="160"/>
      <c r="R15" s="157"/>
      <c r="S15" s="157"/>
    </row>
    <row r="16" s="145" customFormat="1" ht="28" customHeight="1" spans="1:19">
      <c r="A16" s="157">
        <v>10</v>
      </c>
      <c r="B16" s="162" t="s">
        <v>47</v>
      </c>
      <c r="C16" s="157"/>
      <c r="D16" s="157"/>
      <c r="E16" s="157" t="s">
        <v>28</v>
      </c>
      <c r="F16" s="157"/>
      <c r="G16" s="160" t="e">
        <f t="shared" si="0"/>
        <v>#DIV/0!</v>
      </c>
      <c r="H16" s="157"/>
      <c r="I16" s="157"/>
      <c r="J16" s="178"/>
      <c r="K16" s="157">
        <v>2</v>
      </c>
      <c r="L16" s="180" t="s">
        <v>48</v>
      </c>
      <c r="M16" s="157"/>
      <c r="N16" s="157"/>
      <c r="O16" s="157" t="s">
        <v>49</v>
      </c>
      <c r="P16" s="161"/>
      <c r="Q16" s="160" t="e">
        <f>P16/$F$4</f>
        <v>#DIV/0!</v>
      </c>
      <c r="R16" s="157"/>
      <c r="S16" s="157"/>
    </row>
    <row r="17" s="145" customFormat="1" ht="28" customHeight="1" spans="1:19">
      <c r="A17" s="157">
        <v>11</v>
      </c>
      <c r="B17" s="163" t="s">
        <v>50</v>
      </c>
      <c r="C17" s="157"/>
      <c r="D17" s="157"/>
      <c r="E17" s="157" t="s">
        <v>22</v>
      </c>
      <c r="F17" s="157"/>
      <c r="G17" s="160" t="e">
        <f t="shared" si="0"/>
        <v>#DIV/0!</v>
      </c>
      <c r="H17" s="157"/>
      <c r="I17" s="157"/>
      <c r="J17" s="178"/>
      <c r="K17" s="157">
        <v>3</v>
      </c>
      <c r="L17" s="180" t="s">
        <v>51</v>
      </c>
      <c r="M17" s="157"/>
      <c r="N17" s="157"/>
      <c r="O17" s="157" t="s">
        <v>52</v>
      </c>
      <c r="P17" s="157"/>
      <c r="Q17" s="160" t="e">
        <f>P17/$F$4</f>
        <v>#DIV/0!</v>
      </c>
      <c r="R17" s="157"/>
      <c r="S17" s="157"/>
    </row>
    <row r="18" s="145" customFormat="1" ht="28" customHeight="1" spans="1:19">
      <c r="A18" s="157">
        <v>12</v>
      </c>
      <c r="B18" s="163" t="s">
        <v>53</v>
      </c>
      <c r="C18" s="157"/>
      <c r="D18" s="161"/>
      <c r="E18" s="157" t="s">
        <v>22</v>
      </c>
      <c r="F18" s="157"/>
      <c r="G18" s="160" t="e">
        <f t="shared" si="0"/>
        <v>#DIV/0!</v>
      </c>
      <c r="H18" s="161"/>
      <c r="I18" s="161"/>
      <c r="J18" s="178"/>
      <c r="K18" s="157">
        <v>4</v>
      </c>
      <c r="L18" s="180" t="s">
        <v>54</v>
      </c>
      <c r="M18" s="157"/>
      <c r="N18" s="157"/>
      <c r="O18" s="157"/>
      <c r="P18" s="157"/>
      <c r="Q18" s="160"/>
      <c r="R18" s="157"/>
      <c r="S18" s="157"/>
    </row>
    <row r="19" s="145" customFormat="1" ht="28" customHeight="1" spans="1:31">
      <c r="A19" s="157">
        <v>13</v>
      </c>
      <c r="B19" s="163" t="s">
        <v>55</v>
      </c>
      <c r="C19" s="157"/>
      <c r="D19" s="157"/>
      <c r="E19" s="157" t="s">
        <v>28</v>
      </c>
      <c r="F19" s="157"/>
      <c r="G19" s="160" t="e">
        <f t="shared" si="0"/>
        <v>#DIV/0!</v>
      </c>
      <c r="H19" s="157"/>
      <c r="I19" s="157"/>
      <c r="J19" s="178"/>
      <c r="K19" s="157" t="s">
        <v>56</v>
      </c>
      <c r="L19" s="180" t="s">
        <v>57</v>
      </c>
      <c r="M19" s="157"/>
      <c r="N19" s="157"/>
      <c r="O19" s="157"/>
      <c r="P19" s="157"/>
      <c r="Q19" s="160"/>
      <c r="R19" s="157"/>
      <c r="S19" s="157"/>
      <c r="AE19" s="157">
        <f>SUM(AE20:AE25)</f>
        <v>0</v>
      </c>
    </row>
    <row r="20" s="145" customFormat="1" ht="28" customHeight="1" spans="1:19">
      <c r="A20" s="157">
        <v>14</v>
      </c>
      <c r="B20" s="163" t="s">
        <v>58</v>
      </c>
      <c r="C20" s="157"/>
      <c r="D20" s="157"/>
      <c r="E20" s="157"/>
      <c r="F20" s="157"/>
      <c r="G20" s="160"/>
      <c r="H20" s="157"/>
      <c r="I20" s="157"/>
      <c r="J20" s="178"/>
      <c r="K20" s="157">
        <v>1</v>
      </c>
      <c r="L20" s="180" t="s">
        <v>59</v>
      </c>
      <c r="M20" s="157"/>
      <c r="N20" s="157"/>
      <c r="O20" s="157"/>
      <c r="P20" s="157"/>
      <c r="Q20" s="160"/>
      <c r="R20" s="157"/>
      <c r="S20" s="157"/>
    </row>
    <row r="21" s="145" customFormat="1" ht="28" customHeight="1" spans="1:21">
      <c r="A21" s="157" t="s">
        <v>42</v>
      </c>
      <c r="B21" s="163" t="s">
        <v>60</v>
      </c>
      <c r="C21" s="159"/>
      <c r="D21" s="159"/>
      <c r="E21" s="157"/>
      <c r="F21" s="159"/>
      <c r="G21" s="160" t="e">
        <f t="shared" si="0"/>
        <v>#DIV/0!</v>
      </c>
      <c r="H21" s="157"/>
      <c r="I21" s="157"/>
      <c r="J21" s="178"/>
      <c r="K21" s="157">
        <v>2</v>
      </c>
      <c r="L21" s="180" t="s">
        <v>61</v>
      </c>
      <c r="M21" s="157"/>
      <c r="N21" s="157"/>
      <c r="O21" s="157"/>
      <c r="P21" s="157"/>
      <c r="Q21" s="160"/>
      <c r="R21" s="157"/>
      <c r="S21" s="157"/>
      <c r="U21" s="159">
        <f>SUM(U22:U25)</f>
        <v>0</v>
      </c>
    </row>
    <row r="22" s="145" customFormat="1" ht="28" customHeight="1" spans="1:19">
      <c r="A22" s="157">
        <v>1</v>
      </c>
      <c r="B22" s="165" t="s">
        <v>62</v>
      </c>
      <c r="C22" s="157"/>
      <c r="D22" s="157"/>
      <c r="E22" s="157" t="s">
        <v>63</v>
      </c>
      <c r="F22" s="157"/>
      <c r="G22" s="160" t="e">
        <f t="shared" si="0"/>
        <v>#DIV/0!</v>
      </c>
      <c r="H22" s="157"/>
      <c r="I22" s="157"/>
      <c r="J22" s="178"/>
      <c r="K22" s="157">
        <v>3</v>
      </c>
      <c r="L22" s="181" t="s">
        <v>64</v>
      </c>
      <c r="M22" s="157"/>
      <c r="N22" s="157"/>
      <c r="O22" s="157"/>
      <c r="P22" s="157"/>
      <c r="Q22" s="160"/>
      <c r="R22" s="157"/>
      <c r="S22" s="157"/>
    </row>
    <row r="23" s="145" customFormat="1" ht="28" customHeight="1" spans="1:19">
      <c r="A23" s="157">
        <v>2</v>
      </c>
      <c r="B23" s="163" t="s">
        <v>65</v>
      </c>
      <c r="C23" s="157"/>
      <c r="D23" s="157"/>
      <c r="E23" s="157"/>
      <c r="F23" s="157"/>
      <c r="G23" s="160"/>
      <c r="H23" s="157"/>
      <c r="I23" s="157"/>
      <c r="J23" s="178"/>
      <c r="K23" s="157">
        <v>4</v>
      </c>
      <c r="L23" s="180" t="s">
        <v>66</v>
      </c>
      <c r="M23" s="157"/>
      <c r="N23" s="157"/>
      <c r="O23" s="157"/>
      <c r="P23" s="157"/>
      <c r="Q23" s="160"/>
      <c r="R23" s="157"/>
      <c r="S23" s="157"/>
    </row>
    <row r="24" s="145" customFormat="1" ht="28" customHeight="1" spans="1:19">
      <c r="A24" s="157">
        <v>3</v>
      </c>
      <c r="B24" s="163" t="s">
        <v>67</v>
      </c>
      <c r="C24" s="157"/>
      <c r="D24" s="157"/>
      <c r="E24" s="157" t="s">
        <v>63</v>
      </c>
      <c r="F24" s="157"/>
      <c r="G24" s="160" t="e">
        <f t="shared" si="0"/>
        <v>#DIV/0!</v>
      </c>
      <c r="H24" s="157"/>
      <c r="I24" s="157"/>
      <c r="J24" s="178"/>
      <c r="K24" s="157">
        <v>5</v>
      </c>
      <c r="L24" s="180" t="s">
        <v>68</v>
      </c>
      <c r="M24" s="157"/>
      <c r="N24" s="157"/>
      <c r="O24" s="157"/>
      <c r="P24" s="157"/>
      <c r="Q24" s="160"/>
      <c r="R24" s="157"/>
      <c r="S24" s="157"/>
    </row>
    <row r="25" s="145" customFormat="1" ht="28" customHeight="1" spans="1:19">
      <c r="A25" s="157">
        <v>4</v>
      </c>
      <c r="B25" s="163" t="s">
        <v>69</v>
      </c>
      <c r="C25" s="157"/>
      <c r="D25" s="157"/>
      <c r="E25" s="157"/>
      <c r="F25" s="157"/>
      <c r="G25" s="160"/>
      <c r="H25" s="157"/>
      <c r="I25" s="157"/>
      <c r="J25" s="178"/>
      <c r="K25" s="157">
        <v>6</v>
      </c>
      <c r="L25" s="181" t="s">
        <v>70</v>
      </c>
      <c r="M25" s="157"/>
      <c r="N25" s="157"/>
      <c r="O25" s="157"/>
      <c r="P25" s="157"/>
      <c r="Q25" s="160"/>
      <c r="R25" s="157"/>
      <c r="S25" s="157"/>
    </row>
    <row r="26" s="145" customFormat="1" ht="28" customHeight="1" spans="1:31">
      <c r="A26" s="157" t="s">
        <v>56</v>
      </c>
      <c r="B26" s="163" t="s">
        <v>71</v>
      </c>
      <c r="C26" s="159"/>
      <c r="D26" s="159"/>
      <c r="E26" s="157"/>
      <c r="F26" s="159"/>
      <c r="G26" s="160" t="e">
        <f t="shared" si="0"/>
        <v>#DIV/0!</v>
      </c>
      <c r="H26" s="157"/>
      <c r="I26" s="157"/>
      <c r="J26" s="178"/>
      <c r="K26" s="157" t="s">
        <v>72</v>
      </c>
      <c r="L26" s="180" t="s">
        <v>73</v>
      </c>
      <c r="M26" s="157"/>
      <c r="N26" s="157"/>
      <c r="O26" s="157"/>
      <c r="P26" s="157"/>
      <c r="Q26" s="160"/>
      <c r="R26" s="157"/>
      <c r="S26" s="157"/>
      <c r="U26" s="159">
        <f>SUM(U27:U31)</f>
        <v>0</v>
      </c>
      <c r="AE26" s="157">
        <f>SUM(AE27:AE29)</f>
        <v>0</v>
      </c>
    </row>
    <row r="27" s="145" customFormat="1" ht="28" customHeight="1" spans="1:19">
      <c r="A27" s="157">
        <v>1</v>
      </c>
      <c r="B27" s="163" t="s">
        <v>74</v>
      </c>
      <c r="C27" s="157"/>
      <c r="D27" s="157"/>
      <c r="E27" s="157" t="s">
        <v>20</v>
      </c>
      <c r="F27" s="157"/>
      <c r="G27" s="160" t="e">
        <f t="shared" si="0"/>
        <v>#DIV/0!</v>
      </c>
      <c r="H27" s="157"/>
      <c r="I27" s="157"/>
      <c r="J27" s="178"/>
      <c r="K27" s="157">
        <v>1</v>
      </c>
      <c r="L27" s="180" t="s">
        <v>75</v>
      </c>
      <c r="M27" s="157"/>
      <c r="N27" s="157"/>
      <c r="O27" s="157"/>
      <c r="P27" s="157"/>
      <c r="Q27" s="160"/>
      <c r="R27" s="157"/>
      <c r="S27" s="157"/>
    </row>
    <row r="28" s="145" customFormat="1" ht="28" customHeight="1" spans="1:19">
      <c r="A28" s="157">
        <v>2</v>
      </c>
      <c r="B28" s="163" t="s">
        <v>76</v>
      </c>
      <c r="C28" s="157"/>
      <c r="D28" s="157"/>
      <c r="E28" s="157" t="s">
        <v>20</v>
      </c>
      <c r="F28" s="157"/>
      <c r="G28" s="160" t="e">
        <f t="shared" si="0"/>
        <v>#DIV/0!</v>
      </c>
      <c r="H28" s="157"/>
      <c r="I28" s="157"/>
      <c r="J28" s="178"/>
      <c r="K28" s="157">
        <v>2</v>
      </c>
      <c r="L28" s="180" t="s">
        <v>77</v>
      </c>
      <c r="M28" s="157"/>
      <c r="N28" s="157"/>
      <c r="O28" s="157"/>
      <c r="P28" s="157"/>
      <c r="Q28" s="160"/>
      <c r="R28" s="157"/>
      <c r="S28" s="157"/>
    </row>
    <row r="29" s="145" customFormat="1" ht="28" customHeight="1" spans="1:19">
      <c r="A29" s="157">
        <v>3</v>
      </c>
      <c r="B29" s="162" t="s">
        <v>78</v>
      </c>
      <c r="C29" s="157"/>
      <c r="D29" s="157"/>
      <c r="E29" s="157" t="s">
        <v>22</v>
      </c>
      <c r="F29" s="157"/>
      <c r="G29" s="160" t="e">
        <f t="shared" si="0"/>
        <v>#DIV/0!</v>
      </c>
      <c r="H29" s="157"/>
      <c r="I29" s="157"/>
      <c r="J29" s="178"/>
      <c r="K29" s="157">
        <v>3</v>
      </c>
      <c r="L29" s="180" t="s">
        <v>79</v>
      </c>
      <c r="M29" s="157"/>
      <c r="N29" s="157"/>
      <c r="O29" s="157"/>
      <c r="P29" s="157"/>
      <c r="Q29" s="160"/>
      <c r="R29" s="157"/>
      <c r="S29" s="157"/>
    </row>
    <row r="30" s="145" customFormat="1" ht="28" customHeight="1" spans="1:31">
      <c r="A30" s="157">
        <v>4</v>
      </c>
      <c r="B30" s="162" t="s">
        <v>80</v>
      </c>
      <c r="C30" s="157"/>
      <c r="D30" s="157"/>
      <c r="E30" s="157" t="s">
        <v>81</v>
      </c>
      <c r="F30" s="157"/>
      <c r="G30" s="160" t="e">
        <f t="shared" si="0"/>
        <v>#DIV/0!</v>
      </c>
      <c r="H30" s="157"/>
      <c r="I30" s="157"/>
      <c r="J30" s="178"/>
      <c r="K30" s="157" t="s">
        <v>82</v>
      </c>
      <c r="L30" s="180" t="s">
        <v>83</v>
      </c>
      <c r="M30" s="157"/>
      <c r="N30" s="157"/>
      <c r="O30" s="157"/>
      <c r="P30" s="157"/>
      <c r="Q30" s="160" t="e">
        <f>P30/$F$4</f>
        <v>#DIV/0!</v>
      </c>
      <c r="R30" s="157"/>
      <c r="S30" s="157"/>
      <c r="AE30" s="157">
        <f>AE31+AE33+AE37+AE44</f>
        <v>0</v>
      </c>
    </row>
    <row r="31" s="145" customFormat="1" ht="28" customHeight="1" spans="1:31">
      <c r="A31" s="157">
        <v>6</v>
      </c>
      <c r="B31" s="163" t="s">
        <v>84</v>
      </c>
      <c r="C31" s="157"/>
      <c r="D31" s="157"/>
      <c r="E31" s="157" t="s">
        <v>28</v>
      </c>
      <c r="F31" s="157"/>
      <c r="G31" s="160" t="e">
        <f t="shared" si="0"/>
        <v>#DIV/0!</v>
      </c>
      <c r="H31" s="157"/>
      <c r="I31" s="157"/>
      <c r="J31" s="178"/>
      <c r="K31" s="157" t="s">
        <v>13</v>
      </c>
      <c r="L31" s="180" t="s">
        <v>85</v>
      </c>
      <c r="M31" s="157"/>
      <c r="N31" s="157"/>
      <c r="O31" s="157"/>
      <c r="P31" s="157"/>
      <c r="Q31" s="160"/>
      <c r="R31" s="157"/>
      <c r="S31" s="157"/>
      <c r="AE31" s="157">
        <f>SUM(AE32)</f>
        <v>0</v>
      </c>
    </row>
    <row r="32" s="145" customFormat="1" ht="28" customHeight="1" spans="1:21">
      <c r="A32" s="157" t="s">
        <v>86</v>
      </c>
      <c r="B32" s="163" t="s">
        <v>87</v>
      </c>
      <c r="C32" s="159"/>
      <c r="D32" s="159"/>
      <c r="E32" s="157"/>
      <c r="F32" s="159"/>
      <c r="G32" s="160"/>
      <c r="H32" s="157"/>
      <c r="I32" s="157"/>
      <c r="J32" s="178"/>
      <c r="K32" s="157">
        <v>1</v>
      </c>
      <c r="L32" s="180" t="s">
        <v>88</v>
      </c>
      <c r="M32" s="157"/>
      <c r="N32" s="157"/>
      <c r="O32" s="157"/>
      <c r="P32" s="157"/>
      <c r="Q32" s="160"/>
      <c r="R32" s="157"/>
      <c r="S32" s="157"/>
      <c r="U32" s="159">
        <f>SUM(U33:U36)</f>
        <v>0</v>
      </c>
    </row>
    <row r="33" s="145" customFormat="1" ht="28" customHeight="1" spans="1:31">
      <c r="A33" s="157">
        <v>1</v>
      </c>
      <c r="B33" s="163" t="s">
        <v>89</v>
      </c>
      <c r="C33" s="157"/>
      <c r="D33" s="157"/>
      <c r="E33" s="157"/>
      <c r="F33" s="157"/>
      <c r="G33" s="160"/>
      <c r="H33" s="157"/>
      <c r="I33" s="157"/>
      <c r="J33" s="178"/>
      <c r="K33" s="157" t="s">
        <v>42</v>
      </c>
      <c r="L33" s="180" t="s">
        <v>90</v>
      </c>
      <c r="M33" s="157"/>
      <c r="N33" s="157"/>
      <c r="O33" s="157"/>
      <c r="P33" s="157"/>
      <c r="Q33" s="160" t="e">
        <f>P33/$F$4</f>
        <v>#DIV/0!</v>
      </c>
      <c r="R33" s="157"/>
      <c r="S33" s="157"/>
      <c r="AE33" s="157">
        <f>SUM(AE34:AE36)</f>
        <v>0</v>
      </c>
    </row>
    <row r="34" s="145" customFormat="1" ht="28" customHeight="1" spans="1:19">
      <c r="A34" s="157">
        <v>2</v>
      </c>
      <c r="B34" s="163" t="s">
        <v>91</v>
      </c>
      <c r="C34" s="157"/>
      <c r="D34" s="157"/>
      <c r="E34" s="157"/>
      <c r="F34" s="157"/>
      <c r="G34" s="160"/>
      <c r="H34" s="157"/>
      <c r="I34" s="157"/>
      <c r="J34" s="178"/>
      <c r="K34" s="157">
        <v>1</v>
      </c>
      <c r="L34" s="180" t="s">
        <v>92</v>
      </c>
      <c r="M34" s="157"/>
      <c r="N34" s="157"/>
      <c r="O34" s="157" t="s">
        <v>93</v>
      </c>
      <c r="P34" s="157"/>
      <c r="Q34" s="160" t="e">
        <f>P34/$F$4</f>
        <v>#DIV/0!</v>
      </c>
      <c r="R34" s="157"/>
      <c r="S34" s="157"/>
    </row>
    <row r="35" s="145" customFormat="1" ht="28" customHeight="1" spans="1:19">
      <c r="A35" s="157">
        <v>3</v>
      </c>
      <c r="B35" s="163" t="s">
        <v>94</v>
      </c>
      <c r="C35" s="157"/>
      <c r="D35" s="157"/>
      <c r="E35" s="157"/>
      <c r="F35" s="157"/>
      <c r="G35" s="160"/>
      <c r="H35" s="157"/>
      <c r="I35" s="157"/>
      <c r="J35" s="178"/>
      <c r="K35" s="157">
        <v>2</v>
      </c>
      <c r="L35" s="180" t="s">
        <v>95</v>
      </c>
      <c r="M35" s="157"/>
      <c r="N35" s="157"/>
      <c r="O35" s="157"/>
      <c r="P35" s="157"/>
      <c r="Q35" s="160"/>
      <c r="R35" s="157"/>
      <c r="S35" s="157"/>
    </row>
    <row r="36" s="145" customFormat="1" ht="28" customHeight="1" spans="1:19">
      <c r="A36" s="157">
        <v>4</v>
      </c>
      <c r="B36" s="163" t="s">
        <v>96</v>
      </c>
      <c r="C36" s="157"/>
      <c r="D36" s="157"/>
      <c r="E36" s="157"/>
      <c r="F36" s="157"/>
      <c r="G36" s="160"/>
      <c r="H36" s="157"/>
      <c r="I36" s="157"/>
      <c r="J36" s="178"/>
      <c r="K36" s="157">
        <v>3</v>
      </c>
      <c r="L36" s="180" t="s">
        <v>97</v>
      </c>
      <c r="M36" s="157"/>
      <c r="N36" s="157"/>
      <c r="O36" s="157"/>
      <c r="P36" s="157"/>
      <c r="Q36" s="160"/>
      <c r="R36" s="157"/>
      <c r="S36" s="157"/>
    </row>
    <row r="37" s="145" customFormat="1" ht="28" customHeight="1" spans="1:31">
      <c r="A37" s="157" t="s">
        <v>98</v>
      </c>
      <c r="B37" s="163" t="s">
        <v>99</v>
      </c>
      <c r="C37" s="159"/>
      <c r="D37" s="159"/>
      <c r="E37" s="157"/>
      <c r="F37" s="159"/>
      <c r="G37" s="160" t="e">
        <f>F37/$F$4</f>
        <v>#DIV/0!</v>
      </c>
      <c r="H37" s="157"/>
      <c r="I37" s="157"/>
      <c r="J37" s="178"/>
      <c r="K37" s="157" t="s">
        <v>56</v>
      </c>
      <c r="L37" s="180" t="s">
        <v>100</v>
      </c>
      <c r="M37" s="157"/>
      <c r="N37" s="157"/>
      <c r="O37" s="157"/>
      <c r="P37" s="157"/>
      <c r="Q37" s="160"/>
      <c r="R37" s="157"/>
      <c r="S37" s="157"/>
      <c r="U37" s="159">
        <f>SUM(U38:U41)</f>
        <v>0</v>
      </c>
      <c r="AE37" s="157">
        <f>SUM(AE38:AE43)</f>
        <v>0</v>
      </c>
    </row>
    <row r="38" s="145" customFormat="1" ht="28" customHeight="1" spans="1:19">
      <c r="A38" s="157">
        <v>1</v>
      </c>
      <c r="B38" s="163" t="s">
        <v>101</v>
      </c>
      <c r="C38" s="157"/>
      <c r="D38" s="157"/>
      <c r="E38" s="157" t="s">
        <v>102</v>
      </c>
      <c r="F38" s="157"/>
      <c r="G38" s="160" t="e">
        <f>F38/$F$4</f>
        <v>#DIV/0!</v>
      </c>
      <c r="H38" s="157"/>
      <c r="I38" s="157"/>
      <c r="J38" s="178"/>
      <c r="K38" s="157">
        <v>1</v>
      </c>
      <c r="L38" s="180" t="s">
        <v>103</v>
      </c>
      <c r="M38" s="157"/>
      <c r="N38" s="157"/>
      <c r="O38" s="157"/>
      <c r="P38" s="157"/>
      <c r="Q38" s="160"/>
      <c r="R38" s="157"/>
      <c r="S38" s="157"/>
    </row>
    <row r="39" s="145" customFormat="1" ht="28" customHeight="1" spans="1:19">
      <c r="A39" s="157">
        <v>2</v>
      </c>
      <c r="B39" s="163" t="s">
        <v>104</v>
      </c>
      <c r="C39" s="157"/>
      <c r="D39" s="157"/>
      <c r="E39" s="157" t="s">
        <v>105</v>
      </c>
      <c r="F39" s="157"/>
      <c r="G39" s="160" t="e">
        <f>F39/$F$4</f>
        <v>#DIV/0!</v>
      </c>
      <c r="H39" s="157"/>
      <c r="I39" s="157"/>
      <c r="J39" s="178"/>
      <c r="K39" s="157">
        <v>2</v>
      </c>
      <c r="L39" s="180" t="s">
        <v>106</v>
      </c>
      <c r="M39" s="157"/>
      <c r="N39" s="157"/>
      <c r="O39" s="157"/>
      <c r="P39" s="157"/>
      <c r="Q39" s="160"/>
      <c r="R39" s="157"/>
      <c r="S39" s="157"/>
    </row>
    <row r="40" s="145" customFormat="1" ht="28" customHeight="1" spans="1:19">
      <c r="A40" s="157">
        <v>3</v>
      </c>
      <c r="B40" s="163" t="s">
        <v>107</v>
      </c>
      <c r="C40" s="157"/>
      <c r="D40" s="157"/>
      <c r="E40" s="157"/>
      <c r="F40" s="157"/>
      <c r="G40" s="160"/>
      <c r="H40" s="157"/>
      <c r="I40" s="157"/>
      <c r="J40" s="178"/>
      <c r="K40" s="157">
        <v>3</v>
      </c>
      <c r="L40" s="180" t="s">
        <v>108</v>
      </c>
      <c r="M40" s="157"/>
      <c r="N40" s="157"/>
      <c r="O40" s="157"/>
      <c r="P40" s="157"/>
      <c r="Q40" s="160"/>
      <c r="R40" s="157"/>
      <c r="S40" s="157"/>
    </row>
    <row r="41" s="145" customFormat="1" ht="28" customHeight="1" spans="1:19">
      <c r="A41" s="157">
        <v>4</v>
      </c>
      <c r="B41" s="163" t="s">
        <v>109</v>
      </c>
      <c r="C41" s="157"/>
      <c r="D41" s="157"/>
      <c r="E41" s="157"/>
      <c r="F41" s="157"/>
      <c r="G41" s="160"/>
      <c r="H41" s="157"/>
      <c r="I41" s="157"/>
      <c r="J41" s="178"/>
      <c r="K41" s="157">
        <v>4</v>
      </c>
      <c r="L41" s="180" t="s">
        <v>110</v>
      </c>
      <c r="M41" s="157"/>
      <c r="N41" s="157"/>
      <c r="O41" s="157"/>
      <c r="P41" s="157"/>
      <c r="Q41" s="160"/>
      <c r="R41" s="157"/>
      <c r="S41" s="157"/>
    </row>
    <row r="42" s="145" customFormat="1" ht="28" customHeight="1" spans="1:21">
      <c r="A42" s="157" t="s">
        <v>111</v>
      </c>
      <c r="B42" s="163" t="s">
        <v>99</v>
      </c>
      <c r="C42" s="159"/>
      <c r="D42" s="159"/>
      <c r="E42" s="157"/>
      <c r="F42" s="159"/>
      <c r="G42" s="160"/>
      <c r="H42" s="157"/>
      <c r="I42" s="157"/>
      <c r="J42" s="178"/>
      <c r="K42" s="157">
        <v>5</v>
      </c>
      <c r="L42" s="180" t="s">
        <v>112</v>
      </c>
      <c r="M42" s="157"/>
      <c r="N42" s="157"/>
      <c r="O42" s="157"/>
      <c r="P42" s="157"/>
      <c r="Q42" s="160"/>
      <c r="R42" s="157"/>
      <c r="S42" s="157"/>
      <c r="U42" s="159">
        <f>SUM(U43:U44)</f>
        <v>0</v>
      </c>
    </row>
    <row r="43" s="145" customFormat="1" ht="28" customHeight="1" spans="1:19">
      <c r="A43" s="157">
        <v>1</v>
      </c>
      <c r="B43" s="163" t="s">
        <v>113</v>
      </c>
      <c r="C43" s="157"/>
      <c r="D43" s="157"/>
      <c r="E43" s="157"/>
      <c r="F43" s="157"/>
      <c r="G43" s="160"/>
      <c r="H43" s="157"/>
      <c r="I43" s="157"/>
      <c r="J43" s="178"/>
      <c r="K43" s="157">
        <v>6</v>
      </c>
      <c r="L43" s="180" t="s">
        <v>114</v>
      </c>
      <c r="M43" s="157"/>
      <c r="N43" s="157"/>
      <c r="O43" s="157"/>
      <c r="P43" s="157"/>
      <c r="Q43" s="160"/>
      <c r="R43" s="157"/>
      <c r="S43" s="157"/>
    </row>
    <row r="44" s="145" customFormat="1" ht="28" customHeight="1" spans="1:31">
      <c r="A44" s="157">
        <v>2</v>
      </c>
      <c r="B44" s="163" t="s">
        <v>115</v>
      </c>
      <c r="C44" s="157"/>
      <c r="D44" s="157"/>
      <c r="E44" s="157"/>
      <c r="F44" s="157"/>
      <c r="G44" s="160"/>
      <c r="H44" s="157"/>
      <c r="I44" s="157"/>
      <c r="J44" s="178"/>
      <c r="K44" s="157" t="s">
        <v>86</v>
      </c>
      <c r="L44" s="180" t="s">
        <v>116</v>
      </c>
      <c r="M44" s="157"/>
      <c r="N44" s="157"/>
      <c r="O44" s="157"/>
      <c r="P44" s="157"/>
      <c r="Q44" s="160"/>
      <c r="R44" s="157"/>
      <c r="S44" s="157"/>
      <c r="AE44" s="157">
        <f>SUM(AE45:AE49)</f>
        <v>0</v>
      </c>
    </row>
    <row r="45" s="145" customFormat="1" ht="28" customHeight="1" spans="1:21">
      <c r="A45" s="157" t="s">
        <v>117</v>
      </c>
      <c r="B45" s="163" t="s">
        <v>118</v>
      </c>
      <c r="C45" s="159"/>
      <c r="D45" s="159"/>
      <c r="E45" s="157"/>
      <c r="F45" s="159"/>
      <c r="G45" s="160" t="e">
        <f>F45/$F$4</f>
        <v>#DIV/0!</v>
      </c>
      <c r="H45" s="157"/>
      <c r="I45" s="157"/>
      <c r="J45" s="178"/>
      <c r="K45" s="157">
        <v>1</v>
      </c>
      <c r="L45" s="180" t="s">
        <v>119</v>
      </c>
      <c r="M45" s="157"/>
      <c r="N45" s="157"/>
      <c r="O45" s="157"/>
      <c r="P45" s="157"/>
      <c r="Q45" s="160"/>
      <c r="R45" s="157"/>
      <c r="S45" s="157"/>
      <c r="U45" s="159">
        <f>U46+U49+U53+U56+U60</f>
        <v>0</v>
      </c>
    </row>
    <row r="46" s="145" customFormat="1" ht="28" customHeight="1" spans="1:21">
      <c r="A46" s="157" t="s">
        <v>13</v>
      </c>
      <c r="B46" s="163" t="s">
        <v>120</v>
      </c>
      <c r="C46" s="159"/>
      <c r="D46" s="159"/>
      <c r="E46" s="157"/>
      <c r="F46" s="159"/>
      <c r="G46" s="160"/>
      <c r="H46" s="157"/>
      <c r="I46" s="157"/>
      <c r="J46" s="178"/>
      <c r="K46" s="157">
        <v>2</v>
      </c>
      <c r="L46" s="180" t="s">
        <v>121</v>
      </c>
      <c r="M46" s="157"/>
      <c r="N46" s="157"/>
      <c r="O46" s="157"/>
      <c r="P46" s="157"/>
      <c r="Q46" s="160"/>
      <c r="R46" s="157"/>
      <c r="S46" s="157"/>
      <c r="U46" s="159">
        <f>SUM(U47:U48)</f>
        <v>0</v>
      </c>
    </row>
    <row r="47" s="145" customFormat="1" ht="28" customHeight="1" spans="1:19">
      <c r="A47" s="157">
        <v>1</v>
      </c>
      <c r="B47" s="163" t="s">
        <v>122</v>
      </c>
      <c r="C47" s="157"/>
      <c r="D47" s="157"/>
      <c r="E47" s="157"/>
      <c r="F47" s="157"/>
      <c r="G47" s="160"/>
      <c r="H47" s="157"/>
      <c r="I47" s="157"/>
      <c r="J47" s="178"/>
      <c r="K47" s="157">
        <v>3</v>
      </c>
      <c r="L47" s="180" t="s">
        <v>123</v>
      </c>
      <c r="M47" s="157"/>
      <c r="N47" s="157"/>
      <c r="O47" s="157"/>
      <c r="P47" s="157"/>
      <c r="Q47" s="160"/>
      <c r="R47" s="157"/>
      <c r="S47" s="157"/>
    </row>
    <row r="48" s="145" customFormat="1" ht="28" customHeight="1" spans="1:19">
      <c r="A48" s="157">
        <v>2</v>
      </c>
      <c r="B48" s="163" t="s">
        <v>124</v>
      </c>
      <c r="C48" s="157"/>
      <c r="D48" s="157"/>
      <c r="E48" s="157"/>
      <c r="F48" s="157"/>
      <c r="G48" s="160"/>
      <c r="H48" s="157"/>
      <c r="I48" s="157"/>
      <c r="J48" s="178"/>
      <c r="K48" s="157">
        <v>4</v>
      </c>
      <c r="L48" s="180" t="s">
        <v>125</v>
      </c>
      <c r="M48" s="157"/>
      <c r="N48" s="157"/>
      <c r="O48" s="157"/>
      <c r="P48" s="157"/>
      <c r="Q48" s="160"/>
      <c r="R48" s="157"/>
      <c r="S48" s="157"/>
    </row>
    <row r="49" s="145" customFormat="1" ht="28" customHeight="1" spans="1:21">
      <c r="A49" s="157" t="s">
        <v>42</v>
      </c>
      <c r="B49" s="163" t="s">
        <v>126</v>
      </c>
      <c r="C49" s="159"/>
      <c r="D49" s="159"/>
      <c r="E49" s="157"/>
      <c r="F49" s="159"/>
      <c r="G49" s="160" t="e">
        <f>F49/$F$4</f>
        <v>#DIV/0!</v>
      </c>
      <c r="H49" s="157"/>
      <c r="I49" s="157"/>
      <c r="J49" s="178"/>
      <c r="K49" s="157">
        <v>5</v>
      </c>
      <c r="L49" s="180" t="s">
        <v>127</v>
      </c>
      <c r="M49" s="157"/>
      <c r="N49" s="157"/>
      <c r="O49" s="157"/>
      <c r="P49" s="157"/>
      <c r="Q49" s="160"/>
      <c r="R49" s="157"/>
      <c r="S49" s="157"/>
      <c r="U49" s="159">
        <f>SUM(U50:U52)</f>
        <v>0</v>
      </c>
    </row>
    <row r="50" s="145" customFormat="1" ht="28" customHeight="1" spans="1:31">
      <c r="A50" s="157">
        <v>1</v>
      </c>
      <c r="B50" s="165" t="s">
        <v>128</v>
      </c>
      <c r="C50" s="157"/>
      <c r="D50" s="157"/>
      <c r="E50" s="157" t="s">
        <v>63</v>
      </c>
      <c r="F50" s="157"/>
      <c r="G50" s="160" t="e">
        <f>F50/$F$4</f>
        <v>#DIV/0!</v>
      </c>
      <c r="H50" s="157"/>
      <c r="I50" s="157"/>
      <c r="J50" s="178"/>
      <c r="K50" s="157" t="s">
        <v>129</v>
      </c>
      <c r="L50" s="180" t="s">
        <v>130</v>
      </c>
      <c r="M50" s="157"/>
      <c r="N50" s="157"/>
      <c r="O50" s="182"/>
      <c r="P50" s="157"/>
      <c r="Q50" s="187" t="e">
        <f>P50/$F$4</f>
        <v>#DIV/0!</v>
      </c>
      <c r="R50" s="188"/>
      <c r="S50" s="188"/>
      <c r="AE50" s="157">
        <f>AE51+AE54</f>
        <v>0</v>
      </c>
    </row>
    <row r="51" s="145" customFormat="1" ht="28" customHeight="1" spans="1:31">
      <c r="A51" s="157">
        <v>2</v>
      </c>
      <c r="B51" s="163" t="s">
        <v>131</v>
      </c>
      <c r="C51" s="157"/>
      <c r="D51" s="157"/>
      <c r="E51" s="157"/>
      <c r="F51" s="157"/>
      <c r="G51" s="160"/>
      <c r="H51" s="157"/>
      <c r="I51" s="157"/>
      <c r="J51" s="178"/>
      <c r="K51" s="157" t="s">
        <v>13</v>
      </c>
      <c r="L51" s="180" t="s">
        <v>132</v>
      </c>
      <c r="M51" s="157"/>
      <c r="N51" s="157"/>
      <c r="O51" s="182"/>
      <c r="P51" s="157"/>
      <c r="Q51" s="187" t="e">
        <f>P51/$F$4</f>
        <v>#DIV/0!</v>
      </c>
      <c r="R51" s="188"/>
      <c r="S51" s="188"/>
      <c r="AE51" s="157">
        <f>SUM(AE52:AE53)</f>
        <v>0</v>
      </c>
    </row>
    <row r="52" s="145" customFormat="1" ht="28" customHeight="1" spans="1:19">
      <c r="A52" s="157">
        <v>3</v>
      </c>
      <c r="B52" s="163" t="s">
        <v>133</v>
      </c>
      <c r="C52" s="157"/>
      <c r="D52" s="157"/>
      <c r="E52" s="157"/>
      <c r="F52" s="157"/>
      <c r="G52" s="160"/>
      <c r="H52" s="157"/>
      <c r="I52" s="157"/>
      <c r="J52" s="178"/>
      <c r="K52" s="157">
        <v>1</v>
      </c>
      <c r="L52" s="180" t="s">
        <v>134</v>
      </c>
      <c r="M52" s="182"/>
      <c r="N52" s="182"/>
      <c r="O52" s="182" t="s">
        <v>28</v>
      </c>
      <c r="P52" s="182"/>
      <c r="Q52" s="187" t="e">
        <f>P52/$F$4</f>
        <v>#DIV/0!</v>
      </c>
      <c r="R52" s="188"/>
      <c r="S52" s="188"/>
    </row>
    <row r="53" s="145" customFormat="1" ht="28" customHeight="1" spans="1:21">
      <c r="A53" s="166" t="s">
        <v>56</v>
      </c>
      <c r="B53" s="167" t="s">
        <v>135</v>
      </c>
      <c r="C53" s="159"/>
      <c r="D53" s="159"/>
      <c r="E53" s="166"/>
      <c r="F53" s="159"/>
      <c r="G53" s="168"/>
      <c r="H53" s="166"/>
      <c r="I53" s="166"/>
      <c r="J53" s="178"/>
      <c r="K53" s="157">
        <v>2</v>
      </c>
      <c r="L53" s="180" t="s">
        <v>136</v>
      </c>
      <c r="M53" s="157"/>
      <c r="N53" s="157"/>
      <c r="O53" s="157"/>
      <c r="P53" s="157"/>
      <c r="Q53" s="160"/>
      <c r="R53" s="157"/>
      <c r="S53" s="157"/>
      <c r="U53" s="159">
        <f>SUM(U54:U55)</f>
        <v>0</v>
      </c>
    </row>
    <row r="54" s="145" customFormat="1" ht="28" customHeight="1" spans="1:31">
      <c r="A54" s="157">
        <v>1</v>
      </c>
      <c r="B54" s="163" t="s">
        <v>137</v>
      </c>
      <c r="C54" s="157"/>
      <c r="D54" s="157"/>
      <c r="E54" s="157"/>
      <c r="F54" s="157"/>
      <c r="G54" s="160"/>
      <c r="H54" s="157"/>
      <c r="I54" s="157"/>
      <c r="J54" s="157"/>
      <c r="K54" s="166" t="s">
        <v>42</v>
      </c>
      <c r="L54" s="183" t="s">
        <v>138</v>
      </c>
      <c r="M54" s="157"/>
      <c r="N54" s="157"/>
      <c r="O54" s="166"/>
      <c r="P54" s="157"/>
      <c r="Q54" s="168"/>
      <c r="R54" s="166"/>
      <c r="S54" s="166"/>
      <c r="AE54" s="157">
        <f>SUM(AE55:AE58)</f>
        <v>0</v>
      </c>
    </row>
    <row r="55" s="145" customFormat="1" ht="28" customHeight="1" spans="1:19">
      <c r="A55" s="157">
        <v>2</v>
      </c>
      <c r="B55" s="163" t="s">
        <v>139</v>
      </c>
      <c r="C55" s="157"/>
      <c r="D55" s="157"/>
      <c r="E55" s="157"/>
      <c r="F55" s="157"/>
      <c r="G55" s="160"/>
      <c r="H55" s="157"/>
      <c r="I55" s="157"/>
      <c r="J55" s="157"/>
      <c r="K55" s="157">
        <v>1</v>
      </c>
      <c r="L55" s="180" t="s">
        <v>140</v>
      </c>
      <c r="M55" s="157"/>
      <c r="N55" s="157"/>
      <c r="O55" s="157"/>
      <c r="P55" s="157"/>
      <c r="Q55" s="160"/>
      <c r="R55" s="157"/>
      <c r="S55" s="157"/>
    </row>
    <row r="56" s="146" customFormat="1" ht="28" customHeight="1" spans="1:21">
      <c r="A56" s="161" t="s">
        <v>86</v>
      </c>
      <c r="B56" s="163" t="s">
        <v>141</v>
      </c>
      <c r="C56" s="169"/>
      <c r="D56" s="169"/>
      <c r="E56" s="161"/>
      <c r="F56" s="169"/>
      <c r="G56" s="160"/>
      <c r="H56" s="161"/>
      <c r="I56" s="161"/>
      <c r="J56" s="161"/>
      <c r="K56" s="157">
        <v>2</v>
      </c>
      <c r="L56" s="180" t="s">
        <v>142</v>
      </c>
      <c r="M56" s="157"/>
      <c r="N56" s="157"/>
      <c r="O56" s="157"/>
      <c r="P56" s="157"/>
      <c r="Q56" s="160"/>
      <c r="R56" s="157"/>
      <c r="S56" s="157"/>
      <c r="U56" s="169">
        <f>SUM(U57:U59)</f>
        <v>0</v>
      </c>
    </row>
    <row r="57" s="146" customFormat="1" ht="28" customHeight="1" spans="1:19">
      <c r="A57" s="161">
        <v>1</v>
      </c>
      <c r="B57" s="163" t="s">
        <v>143</v>
      </c>
      <c r="C57" s="161"/>
      <c r="D57" s="161"/>
      <c r="E57" s="161"/>
      <c r="F57" s="161"/>
      <c r="G57" s="160"/>
      <c r="H57" s="161"/>
      <c r="I57" s="161"/>
      <c r="J57" s="161"/>
      <c r="K57" s="157">
        <v>3</v>
      </c>
      <c r="L57" s="180" t="s">
        <v>144</v>
      </c>
      <c r="M57" s="161"/>
      <c r="N57" s="161"/>
      <c r="O57" s="161"/>
      <c r="P57" s="161"/>
      <c r="Q57" s="160"/>
      <c r="R57" s="161"/>
      <c r="S57" s="161"/>
    </row>
    <row r="58" s="146" customFormat="1" ht="28" customHeight="1" spans="1:19">
      <c r="A58" s="161">
        <v>2</v>
      </c>
      <c r="B58" s="163" t="s">
        <v>145</v>
      </c>
      <c r="C58" s="161"/>
      <c r="D58" s="161"/>
      <c r="E58" s="161"/>
      <c r="F58" s="161"/>
      <c r="G58" s="160"/>
      <c r="H58" s="161"/>
      <c r="I58" s="161"/>
      <c r="J58" s="161"/>
      <c r="K58" s="157">
        <v>4</v>
      </c>
      <c r="L58" s="180" t="s">
        <v>146</v>
      </c>
      <c r="M58" s="161"/>
      <c r="N58" s="161"/>
      <c r="O58" s="161"/>
      <c r="P58" s="161"/>
      <c r="Q58" s="160"/>
      <c r="R58" s="161"/>
      <c r="S58" s="161"/>
    </row>
    <row r="59" s="146" customFormat="1" ht="28" customHeight="1" spans="1:19">
      <c r="A59" s="161">
        <v>3</v>
      </c>
      <c r="B59" s="163" t="s">
        <v>147</v>
      </c>
      <c r="C59" s="161"/>
      <c r="D59" s="161"/>
      <c r="E59" s="161"/>
      <c r="F59" s="161"/>
      <c r="G59" s="160"/>
      <c r="H59" s="161"/>
      <c r="I59" s="161"/>
      <c r="J59" s="161"/>
      <c r="K59" s="161" t="s">
        <v>148</v>
      </c>
      <c r="L59" s="180" t="s">
        <v>149</v>
      </c>
      <c r="M59" s="161"/>
      <c r="N59" s="161"/>
      <c r="O59" s="161" t="s">
        <v>28</v>
      </c>
      <c r="P59" s="161"/>
      <c r="Q59" s="160" t="e">
        <f>P59/$F$4</f>
        <v>#DIV/0!</v>
      </c>
      <c r="R59" s="161"/>
      <c r="S59" s="161"/>
    </row>
    <row r="60" s="146" customFormat="1" ht="28" customHeight="1" spans="1:31">
      <c r="A60" s="161" t="s">
        <v>150</v>
      </c>
      <c r="B60" s="163" t="s">
        <v>151</v>
      </c>
      <c r="C60" s="161"/>
      <c r="D60" s="161"/>
      <c r="E60" s="161" t="s">
        <v>93</v>
      </c>
      <c r="F60" s="161"/>
      <c r="G60" s="160" t="e">
        <f>F60/$F$4</f>
        <v>#DIV/0!</v>
      </c>
      <c r="H60" s="161"/>
      <c r="I60" s="161"/>
      <c r="J60" s="161"/>
      <c r="K60" s="161" t="s">
        <v>152</v>
      </c>
      <c r="L60" s="180" t="s">
        <v>115</v>
      </c>
      <c r="M60" s="161"/>
      <c r="N60" s="161"/>
      <c r="O60" s="161"/>
      <c r="P60" s="161"/>
      <c r="Q60" s="160" t="e">
        <f>P60/$F$4</f>
        <v>#DIV/0!</v>
      </c>
      <c r="R60" s="161"/>
      <c r="S60" s="161"/>
      <c r="AE60" s="161">
        <f>SUM(AE61:AE62)</f>
        <v>0</v>
      </c>
    </row>
    <row r="61" s="146" customFormat="1" ht="28" customHeight="1" spans="1:21">
      <c r="A61" s="161" t="s">
        <v>153</v>
      </c>
      <c r="B61" s="163" t="s">
        <v>154</v>
      </c>
      <c r="C61" s="169"/>
      <c r="D61" s="169"/>
      <c r="E61" s="161"/>
      <c r="F61" s="169"/>
      <c r="G61" s="160" t="e">
        <f>F61/$F$4</f>
        <v>#DIV/0!</v>
      </c>
      <c r="H61" s="161"/>
      <c r="I61" s="161"/>
      <c r="J61" s="161"/>
      <c r="K61" s="161">
        <v>1</v>
      </c>
      <c r="L61" s="180" t="s">
        <v>155</v>
      </c>
      <c r="M61" s="161"/>
      <c r="N61" s="161"/>
      <c r="O61" s="161"/>
      <c r="P61" s="161"/>
      <c r="Q61" s="160"/>
      <c r="R61" s="161"/>
      <c r="S61" s="161"/>
      <c r="U61" s="169">
        <f>AE4+AE14+AE19</f>
        <v>0</v>
      </c>
    </row>
    <row r="62" s="147" customFormat="1" spans="1:19">
      <c r="A62" s="170"/>
      <c r="C62" s="170"/>
      <c r="D62" s="170"/>
      <c r="E62" s="170"/>
      <c r="F62" s="170"/>
      <c r="G62" s="170"/>
      <c r="H62" s="170"/>
      <c r="I62" s="170"/>
      <c r="J62" s="170"/>
      <c r="K62" s="161">
        <v>2</v>
      </c>
      <c r="L62" s="180" t="s">
        <v>156</v>
      </c>
      <c r="M62" s="161"/>
      <c r="N62" s="161"/>
      <c r="O62" s="161" t="s">
        <v>102</v>
      </c>
      <c r="P62" s="161"/>
      <c r="Q62" s="160" t="e">
        <f>P62/$F$4</f>
        <v>#DIV/0!</v>
      </c>
      <c r="R62" s="161"/>
      <c r="S62" s="161"/>
    </row>
  </sheetData>
  <autoFilter ref="A3:S62">
    <extLst/>
  </autoFilter>
  <mergeCells count="13">
    <mergeCell ref="A1:S1"/>
    <mergeCell ref="D2:E2"/>
    <mergeCell ref="F2:G2"/>
    <mergeCell ref="H2:I2"/>
    <mergeCell ref="N2:O2"/>
    <mergeCell ref="P2:Q2"/>
    <mergeCell ref="R2:S2"/>
    <mergeCell ref="A2:A3"/>
    <mergeCell ref="B2:B3"/>
    <mergeCell ref="C2:C3"/>
    <mergeCell ref="K2:K3"/>
    <mergeCell ref="L2:L3"/>
    <mergeCell ref="M2:M3"/>
  </mergeCells>
  <pageMargins left="0.432638888888889" right="0.314583333333333" top="0.156944444444444" bottom="0.196527777777778" header="0.5" footer="0.118055555555556"/>
  <pageSetup paperSize="8" scale="6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3"/>
  <sheetViews>
    <sheetView tabSelected="1" zoomScale="34" zoomScaleNormal="34" workbookViewId="0">
      <pane ySplit="5" topLeftCell="A6" activePane="bottomLeft" state="frozen"/>
      <selection/>
      <selection pane="bottomLeft" activeCell="L93" sqref="L93"/>
    </sheetView>
  </sheetViews>
  <sheetFormatPr defaultColWidth="8.89166666666667" defaultRowHeight="13.5"/>
  <cols>
    <col min="1" max="1" width="16.25" style="83" customWidth="1"/>
    <col min="2" max="2" width="13.25" style="84" customWidth="1"/>
    <col min="3" max="3" width="11.8083333333333" style="83" customWidth="1"/>
    <col min="4" max="4" width="52.9333333333333" style="84" customWidth="1"/>
    <col min="5" max="5" width="15.0666666666667" style="83" customWidth="1"/>
    <col min="6" max="6" width="21.6916666666667" style="84" customWidth="1"/>
    <col min="7" max="7" width="29.4" style="84" customWidth="1"/>
    <col min="8" max="8" width="20.6333333333333" style="84" customWidth="1"/>
    <col min="9" max="9" width="19.25" style="84" customWidth="1"/>
    <col min="10" max="10" width="21.2416666666667" style="84" customWidth="1"/>
    <col min="11" max="11" width="16.25" style="84" customWidth="1"/>
    <col min="12" max="12" width="16.175" style="84" customWidth="1"/>
    <col min="13" max="13" width="31.6083333333333" style="83" customWidth="1"/>
    <col min="14" max="14" width="19.1083333333333" style="83" customWidth="1"/>
    <col min="15" max="15" width="19.475" style="83" customWidth="1"/>
    <col min="16" max="16" width="22.0583333333333" style="83" customWidth="1"/>
    <col min="17" max="17" width="16.5416666666667" style="83" customWidth="1"/>
    <col min="18" max="18" width="19.1083333333333" style="83" customWidth="1"/>
    <col min="19" max="16384" width="8.89166666666667" style="85"/>
  </cols>
  <sheetData>
    <row r="1" s="73" customFormat="1" ht="39" customHeight="1" spans="1:18">
      <c r="A1" s="86"/>
      <c r="B1" s="87"/>
      <c r="C1" s="86"/>
      <c r="D1" s="87"/>
      <c r="F1" s="88"/>
      <c r="G1" s="88"/>
      <c r="H1" s="88"/>
      <c r="I1" s="88"/>
      <c r="J1" s="88"/>
      <c r="K1" s="88"/>
      <c r="L1" s="88"/>
      <c r="M1" s="134"/>
      <c r="N1" s="134"/>
      <c r="O1" s="134"/>
      <c r="P1" s="134"/>
      <c r="Q1" s="134"/>
      <c r="R1" s="134"/>
    </row>
    <row r="2" s="74" customFormat="1" ht="63" customHeight="1" spans="1:18">
      <c r="A2" s="89" t="s">
        <v>157</v>
      </c>
      <c r="B2" s="89"/>
      <c r="C2" s="89"/>
      <c r="D2" s="89"/>
      <c r="E2" s="89"/>
      <c r="F2" s="89"/>
      <c r="G2" s="89"/>
      <c r="H2" s="89"/>
      <c r="I2" s="89"/>
      <c r="J2" s="89"/>
      <c r="K2" s="89"/>
      <c r="L2" s="89"/>
      <c r="M2" s="89"/>
      <c r="N2" s="89"/>
      <c r="O2" s="89"/>
      <c r="P2" s="89"/>
      <c r="Q2" s="89"/>
      <c r="R2" s="89"/>
    </row>
    <row r="3" s="75" customFormat="1" ht="70" customHeight="1" spans="1:18">
      <c r="A3" s="90" t="s">
        <v>1</v>
      </c>
      <c r="B3" s="90" t="s">
        <v>158</v>
      </c>
      <c r="C3" s="90" t="s">
        <v>159</v>
      </c>
      <c r="D3" s="90" t="s">
        <v>160</v>
      </c>
      <c r="E3" s="90" t="s">
        <v>161</v>
      </c>
      <c r="F3" s="90" t="s">
        <v>162</v>
      </c>
      <c r="G3" s="90" t="s">
        <v>163</v>
      </c>
      <c r="H3" s="91" t="s">
        <v>164</v>
      </c>
      <c r="I3" s="135"/>
      <c r="J3" s="135"/>
      <c r="K3" s="135"/>
      <c r="L3" s="136"/>
      <c r="M3" s="137" t="s">
        <v>165</v>
      </c>
      <c r="N3" s="137"/>
      <c r="O3" s="137"/>
      <c r="P3" s="137"/>
      <c r="Q3" s="137"/>
      <c r="R3" s="137"/>
    </row>
    <row r="4" s="75" customFormat="1" ht="46" customHeight="1" spans="1:18">
      <c r="A4" s="90"/>
      <c r="B4" s="90"/>
      <c r="C4" s="90"/>
      <c r="D4" s="90"/>
      <c r="E4" s="90"/>
      <c r="F4" s="90"/>
      <c r="G4" s="90"/>
      <c r="H4" s="92" t="s">
        <v>166</v>
      </c>
      <c r="I4" s="92" t="s">
        <v>167</v>
      </c>
      <c r="J4" s="92" t="s">
        <v>168</v>
      </c>
      <c r="K4" s="92" t="s">
        <v>169</v>
      </c>
      <c r="L4" s="92" t="s">
        <v>170</v>
      </c>
      <c r="M4" s="92" t="s">
        <v>171</v>
      </c>
      <c r="N4" s="92" t="s">
        <v>172</v>
      </c>
      <c r="O4" s="92" t="s">
        <v>173</v>
      </c>
      <c r="P4" s="92" t="s">
        <v>174</v>
      </c>
      <c r="Q4" s="92" t="s">
        <v>175</v>
      </c>
      <c r="R4" s="92" t="s">
        <v>176</v>
      </c>
    </row>
    <row r="5" s="75" customFormat="1" ht="118" customHeight="1" spans="1:18">
      <c r="A5" s="90"/>
      <c r="B5" s="90"/>
      <c r="C5" s="90"/>
      <c r="D5" s="90"/>
      <c r="E5" s="90"/>
      <c r="F5" s="90"/>
      <c r="G5" s="90"/>
      <c r="H5" s="93"/>
      <c r="I5" s="93"/>
      <c r="J5" s="93"/>
      <c r="K5" s="93"/>
      <c r="L5" s="93"/>
      <c r="M5" s="93"/>
      <c r="N5" s="93"/>
      <c r="O5" s="93"/>
      <c r="P5" s="93"/>
      <c r="Q5" s="93"/>
      <c r="R5" s="93"/>
    </row>
    <row r="6" s="76" customFormat="1" ht="30" customHeight="1" spans="1:18">
      <c r="A6" s="94"/>
      <c r="B6" s="95" t="s">
        <v>11</v>
      </c>
      <c r="C6" s="94"/>
      <c r="D6" s="95"/>
      <c r="E6" s="94"/>
      <c r="F6" s="95"/>
      <c r="G6" s="95"/>
      <c r="H6" s="94"/>
      <c r="I6" s="94"/>
      <c r="J6" s="94"/>
      <c r="K6" s="94"/>
      <c r="L6" s="94"/>
      <c r="M6" s="94">
        <f t="shared" ref="M6:R6" si="0">M8+M43+M57</f>
        <v>5175.8</v>
      </c>
      <c r="N6" s="94">
        <f t="shared" si="0"/>
        <v>1468</v>
      </c>
      <c r="O6" s="94">
        <f t="shared" si="0"/>
        <v>692</v>
      </c>
      <c r="P6" s="94">
        <f t="shared" si="0"/>
        <v>2527.8</v>
      </c>
      <c r="Q6" s="94">
        <f t="shared" si="0"/>
        <v>53</v>
      </c>
      <c r="R6" s="94">
        <f t="shared" si="0"/>
        <v>435</v>
      </c>
    </row>
    <row r="7" s="76" customFormat="1" ht="30" customHeight="1" spans="1:18">
      <c r="A7" s="96"/>
      <c r="B7" s="97"/>
      <c r="C7" s="96"/>
      <c r="D7" s="97"/>
      <c r="E7" s="94"/>
      <c r="F7" s="95"/>
      <c r="G7" s="95"/>
      <c r="H7" s="94"/>
      <c r="I7" s="94"/>
      <c r="J7" s="94"/>
      <c r="K7" s="94"/>
      <c r="L7" s="94"/>
      <c r="M7" s="94">
        <f>M8</f>
        <v>2675.8</v>
      </c>
      <c r="N7" s="94">
        <f>N8</f>
        <v>1468</v>
      </c>
      <c r="O7" s="94">
        <f>O8</f>
        <v>581.5</v>
      </c>
      <c r="P7" s="94">
        <f>P8</f>
        <v>450.8</v>
      </c>
      <c r="Q7" s="94">
        <f>Q8</f>
        <v>0</v>
      </c>
      <c r="R7" s="94">
        <f>R8</f>
        <v>175.5</v>
      </c>
    </row>
    <row r="8" s="77" customFormat="1" ht="30" customHeight="1" spans="1:18">
      <c r="A8" s="98" t="s">
        <v>177</v>
      </c>
      <c r="B8" s="99" t="s">
        <v>16</v>
      </c>
      <c r="C8" s="100"/>
      <c r="D8" s="101"/>
      <c r="E8" s="98"/>
      <c r="F8" s="102"/>
      <c r="G8" s="102"/>
      <c r="H8" s="94"/>
      <c r="I8" s="94"/>
      <c r="J8" s="94"/>
      <c r="K8" s="94"/>
      <c r="L8" s="94"/>
      <c r="M8" s="94">
        <f>M9+M25+M28+M35</f>
        <v>2675.8</v>
      </c>
      <c r="N8" s="94">
        <f>N9+N25+N28+N35</f>
        <v>1468</v>
      </c>
      <c r="O8" s="94">
        <f>O9+O25+O28+O35</f>
        <v>581.5</v>
      </c>
      <c r="P8" s="94">
        <f>P9+P25+P28+P35</f>
        <v>450.8</v>
      </c>
      <c r="Q8" s="94">
        <f>Q9+Q25+Q28+Q35</f>
        <v>0</v>
      </c>
      <c r="R8" s="94">
        <f>R9+R25+R28+R35</f>
        <v>175.5</v>
      </c>
    </row>
    <row r="9" s="77" customFormat="1" ht="30" customHeight="1" spans="1:18">
      <c r="A9" s="98" t="s">
        <v>178</v>
      </c>
      <c r="B9" s="99" t="s">
        <v>18</v>
      </c>
      <c r="C9" s="100"/>
      <c r="D9" s="101"/>
      <c r="E9" s="98"/>
      <c r="F9" s="102"/>
      <c r="G9" s="102"/>
      <c r="H9" s="94"/>
      <c r="I9" s="94"/>
      <c r="J9" s="94"/>
      <c r="K9" s="94"/>
      <c r="L9" s="94"/>
      <c r="M9" s="94">
        <f>M10+M13+M20++M21</f>
        <v>997</v>
      </c>
      <c r="N9" s="94">
        <f>N10+N13+N20++N21</f>
        <v>478</v>
      </c>
      <c r="O9" s="94">
        <f>O10+O13+O20++O21</f>
        <v>182</v>
      </c>
      <c r="P9" s="94">
        <f>P10+P13+P20++P21</f>
        <v>292</v>
      </c>
      <c r="Q9" s="94">
        <f>Q10+Q13+Q20++Q21</f>
        <v>0</v>
      </c>
      <c r="R9" s="94">
        <f>R10+R13+R20++R21</f>
        <v>45</v>
      </c>
    </row>
    <row r="10" s="78" customFormat="1" ht="30" customHeight="1" spans="1:18">
      <c r="A10" s="98" t="s">
        <v>179</v>
      </c>
      <c r="B10" s="99" t="s">
        <v>180</v>
      </c>
      <c r="C10" s="100"/>
      <c r="D10" s="101"/>
      <c r="E10" s="98"/>
      <c r="F10" s="102"/>
      <c r="G10" s="102"/>
      <c r="H10" s="103"/>
      <c r="I10" s="103"/>
      <c r="J10" s="103"/>
      <c r="K10" s="103"/>
      <c r="L10" s="103"/>
      <c r="M10" s="105">
        <f>M11</f>
        <v>45</v>
      </c>
      <c r="N10" s="105">
        <f>N11</f>
        <v>0</v>
      </c>
      <c r="O10" s="105">
        <f>O11</f>
        <v>0</v>
      </c>
      <c r="P10" s="105">
        <f>P11</f>
        <v>0</v>
      </c>
      <c r="Q10" s="105">
        <f>Q11</f>
        <v>0</v>
      </c>
      <c r="R10" s="105">
        <f>R11</f>
        <v>45</v>
      </c>
    </row>
    <row r="11" s="78" customFormat="1" ht="57" customHeight="1" spans="1:18">
      <c r="A11" s="104" t="s">
        <v>181</v>
      </c>
      <c r="B11" s="99" t="s">
        <v>182</v>
      </c>
      <c r="C11" s="100"/>
      <c r="D11" s="101"/>
      <c r="E11" s="105"/>
      <c r="F11" s="103"/>
      <c r="G11" s="103"/>
      <c r="H11" s="105"/>
      <c r="I11" s="105"/>
      <c r="J11" s="105"/>
      <c r="K11" s="105"/>
      <c r="L11" s="105"/>
      <c r="M11" s="105">
        <f>N11+O11+P11+Q11+R11</f>
        <v>45</v>
      </c>
      <c r="N11" s="105">
        <f t="shared" ref="M11:R11" si="1">N12</f>
        <v>0</v>
      </c>
      <c r="O11" s="105">
        <f t="shared" si="1"/>
        <v>0</v>
      </c>
      <c r="P11" s="105">
        <f t="shared" si="1"/>
        <v>0</v>
      </c>
      <c r="Q11" s="105">
        <f t="shared" si="1"/>
        <v>0</v>
      </c>
      <c r="R11" s="105">
        <f t="shared" si="1"/>
        <v>45</v>
      </c>
    </row>
    <row r="12" s="79" customFormat="1" ht="141" customHeight="1" spans="1:18">
      <c r="A12" s="106" t="s">
        <v>183</v>
      </c>
      <c r="B12" s="107" t="s">
        <v>184</v>
      </c>
      <c r="C12" s="108" t="s">
        <v>185</v>
      </c>
      <c r="D12" s="109" t="s">
        <v>186</v>
      </c>
      <c r="E12" s="108" t="s">
        <v>187</v>
      </c>
      <c r="F12" s="108" t="s">
        <v>188</v>
      </c>
      <c r="G12" s="108" t="s">
        <v>189</v>
      </c>
      <c r="H12" s="109" t="s">
        <v>190</v>
      </c>
      <c r="I12" s="109" t="s">
        <v>191</v>
      </c>
      <c r="J12" s="109" t="s">
        <v>192</v>
      </c>
      <c r="K12" s="108" t="s">
        <v>193</v>
      </c>
      <c r="L12" s="109" t="s">
        <v>194</v>
      </c>
      <c r="M12" s="111">
        <f t="shared" ref="M12:M17" si="2">N12+O12+P12+Q12+R12</f>
        <v>45</v>
      </c>
      <c r="N12" s="94"/>
      <c r="O12" s="108"/>
      <c r="P12" s="108"/>
      <c r="Q12" s="108"/>
      <c r="R12" s="108">
        <v>45</v>
      </c>
    </row>
    <row r="13" s="78" customFormat="1" ht="41" customHeight="1" spans="1:18">
      <c r="A13" s="98" t="s">
        <v>179</v>
      </c>
      <c r="B13" s="99" t="s">
        <v>195</v>
      </c>
      <c r="C13" s="100"/>
      <c r="D13" s="101"/>
      <c r="E13" s="105"/>
      <c r="F13" s="103"/>
      <c r="G13" s="103"/>
      <c r="H13" s="103"/>
      <c r="I13" s="103"/>
      <c r="J13" s="103"/>
      <c r="K13" s="103"/>
      <c r="L13" s="103"/>
      <c r="M13" s="105">
        <f t="shared" si="2"/>
        <v>182</v>
      </c>
      <c r="N13" s="105">
        <f t="shared" ref="M13:R13" si="3">N14+N15+N16+N17</f>
        <v>0</v>
      </c>
      <c r="O13" s="105">
        <f t="shared" si="3"/>
        <v>182</v>
      </c>
      <c r="P13" s="105">
        <f t="shared" si="3"/>
        <v>0</v>
      </c>
      <c r="Q13" s="105">
        <f t="shared" si="3"/>
        <v>0</v>
      </c>
      <c r="R13" s="105">
        <f t="shared" si="3"/>
        <v>0</v>
      </c>
    </row>
    <row r="14" s="80" customFormat="1" ht="30" customHeight="1" spans="1:18">
      <c r="A14" s="110" t="s">
        <v>181</v>
      </c>
      <c r="B14" s="99" t="s">
        <v>32</v>
      </c>
      <c r="C14" s="100"/>
      <c r="D14" s="101"/>
      <c r="E14" s="111"/>
      <c r="F14" s="112"/>
      <c r="G14" s="112"/>
      <c r="H14" s="112"/>
      <c r="I14" s="112"/>
      <c r="J14" s="112"/>
      <c r="K14" s="112"/>
      <c r="L14" s="112"/>
      <c r="M14" s="105">
        <f t="shared" si="2"/>
        <v>0</v>
      </c>
      <c r="N14" s="94"/>
      <c r="O14" s="105"/>
      <c r="P14" s="105"/>
      <c r="Q14" s="105"/>
      <c r="R14" s="105"/>
    </row>
    <row r="15" s="80" customFormat="1" ht="30" customHeight="1" spans="1:18">
      <c r="A15" s="110" t="s">
        <v>181</v>
      </c>
      <c r="B15" s="102" t="s">
        <v>196</v>
      </c>
      <c r="C15" s="98"/>
      <c r="D15" s="102"/>
      <c r="E15" s="111"/>
      <c r="F15" s="112"/>
      <c r="G15" s="112"/>
      <c r="H15" s="112"/>
      <c r="I15" s="112"/>
      <c r="J15" s="112"/>
      <c r="K15" s="112"/>
      <c r="L15" s="112"/>
      <c r="M15" s="105">
        <f t="shared" si="2"/>
        <v>0</v>
      </c>
      <c r="N15" s="94"/>
      <c r="O15" s="105"/>
      <c r="P15" s="105"/>
      <c r="Q15" s="105"/>
      <c r="R15" s="105"/>
    </row>
    <row r="16" s="80" customFormat="1" ht="30" customHeight="1" spans="1:18">
      <c r="A16" s="110" t="s">
        <v>181</v>
      </c>
      <c r="B16" s="102" t="s">
        <v>35</v>
      </c>
      <c r="C16" s="98"/>
      <c r="D16" s="102"/>
      <c r="E16" s="111"/>
      <c r="F16" s="112"/>
      <c r="G16" s="112"/>
      <c r="H16" s="112"/>
      <c r="I16" s="112"/>
      <c r="J16" s="112"/>
      <c r="K16" s="112"/>
      <c r="L16" s="112"/>
      <c r="M16" s="105">
        <f t="shared" si="2"/>
        <v>0</v>
      </c>
      <c r="N16" s="94"/>
      <c r="O16" s="105"/>
      <c r="P16" s="105"/>
      <c r="Q16" s="105"/>
      <c r="R16" s="105"/>
    </row>
    <row r="17" s="78" customFormat="1" ht="44" customHeight="1" spans="1:18">
      <c r="A17" s="104" t="s">
        <v>181</v>
      </c>
      <c r="B17" s="102" t="s">
        <v>197</v>
      </c>
      <c r="C17" s="98"/>
      <c r="D17" s="102"/>
      <c r="E17" s="105"/>
      <c r="F17" s="103"/>
      <c r="G17" s="103"/>
      <c r="H17" s="103"/>
      <c r="I17" s="103"/>
      <c r="J17" s="103"/>
      <c r="K17" s="103"/>
      <c r="L17" s="103"/>
      <c r="M17" s="105">
        <f t="shared" si="2"/>
        <v>182</v>
      </c>
      <c r="N17" s="105">
        <f t="shared" ref="M17:R17" si="4">SUM(N18:N19)</f>
        <v>0</v>
      </c>
      <c r="O17" s="105">
        <f t="shared" si="4"/>
        <v>182</v>
      </c>
      <c r="P17" s="105">
        <f t="shared" si="4"/>
        <v>0</v>
      </c>
      <c r="Q17" s="105">
        <f t="shared" si="4"/>
        <v>0</v>
      </c>
      <c r="R17" s="105">
        <f t="shared" si="4"/>
        <v>0</v>
      </c>
    </row>
    <row r="18" s="79" customFormat="1" ht="233" customHeight="1" spans="1:18">
      <c r="A18" s="106" t="s">
        <v>198</v>
      </c>
      <c r="B18" s="107" t="s">
        <v>199</v>
      </c>
      <c r="C18" s="113" t="s">
        <v>185</v>
      </c>
      <c r="D18" s="114" t="s">
        <v>200</v>
      </c>
      <c r="E18" s="113" t="s">
        <v>187</v>
      </c>
      <c r="F18" s="114" t="s">
        <v>201</v>
      </c>
      <c r="G18" s="114" t="s">
        <v>202</v>
      </c>
      <c r="H18" s="114" t="s">
        <v>203</v>
      </c>
      <c r="I18" s="114" t="s">
        <v>204</v>
      </c>
      <c r="J18" s="138" t="s">
        <v>203</v>
      </c>
      <c r="K18" s="138" t="s">
        <v>204</v>
      </c>
      <c r="L18" s="109" t="s">
        <v>194</v>
      </c>
      <c r="M18" s="111">
        <f>N18+O18+P18+Q18+R18</f>
        <v>150</v>
      </c>
      <c r="N18" s="94"/>
      <c r="O18" s="108">
        <v>150</v>
      </c>
      <c r="P18" s="108"/>
      <c r="Q18" s="108"/>
      <c r="R18" s="108"/>
    </row>
    <row r="19" s="79" customFormat="1" ht="191" customHeight="1" spans="1:18">
      <c r="A19" s="106" t="s">
        <v>205</v>
      </c>
      <c r="B19" s="107" t="s">
        <v>206</v>
      </c>
      <c r="C19" s="113" t="s">
        <v>185</v>
      </c>
      <c r="D19" s="114" t="s">
        <v>207</v>
      </c>
      <c r="E19" s="113" t="s">
        <v>208</v>
      </c>
      <c r="F19" s="114" t="s">
        <v>209</v>
      </c>
      <c r="G19" s="114" t="s">
        <v>210</v>
      </c>
      <c r="H19" s="114" t="s">
        <v>211</v>
      </c>
      <c r="I19" s="114" t="s">
        <v>212</v>
      </c>
      <c r="J19" s="109" t="s">
        <v>203</v>
      </c>
      <c r="K19" s="138" t="s">
        <v>204</v>
      </c>
      <c r="L19" s="109" t="s">
        <v>194</v>
      </c>
      <c r="M19" s="111">
        <f>N19+O19+P19+Q19+R19</f>
        <v>32</v>
      </c>
      <c r="N19" s="94"/>
      <c r="O19" s="108">
        <v>32</v>
      </c>
      <c r="P19" s="108"/>
      <c r="Q19" s="108"/>
      <c r="R19" s="108"/>
    </row>
    <row r="20" s="80" customFormat="1" ht="30" customHeight="1" spans="1:18">
      <c r="A20" s="115" t="s">
        <v>179</v>
      </c>
      <c r="B20" s="102" t="s">
        <v>50</v>
      </c>
      <c r="C20" s="98"/>
      <c r="D20" s="102"/>
      <c r="E20" s="111"/>
      <c r="F20" s="112"/>
      <c r="G20" s="112"/>
      <c r="H20" s="111"/>
      <c r="I20" s="111"/>
      <c r="J20" s="111"/>
      <c r="K20" s="111"/>
      <c r="L20" s="111"/>
      <c r="M20" s="111">
        <f>N20+O20+P20+Q20+R20</f>
        <v>0</v>
      </c>
      <c r="N20" s="94"/>
      <c r="O20" s="111"/>
      <c r="P20" s="111"/>
      <c r="Q20" s="111"/>
      <c r="R20" s="111"/>
    </row>
    <row r="21" s="78" customFormat="1" ht="44" customHeight="1" spans="1:18">
      <c r="A21" s="98" t="s">
        <v>179</v>
      </c>
      <c r="B21" s="102" t="s">
        <v>53</v>
      </c>
      <c r="C21" s="98"/>
      <c r="D21" s="102"/>
      <c r="E21" s="105"/>
      <c r="F21" s="103"/>
      <c r="G21" s="103"/>
      <c r="H21" s="103"/>
      <c r="I21" s="103"/>
      <c r="J21" s="103"/>
      <c r="K21" s="103"/>
      <c r="L21" s="103"/>
      <c r="M21" s="111">
        <f>N21+O21+P21+Q21+R21</f>
        <v>770</v>
      </c>
      <c r="N21" s="105">
        <f>N22+N23</f>
        <v>478</v>
      </c>
      <c r="O21" s="105">
        <f>O22+O23</f>
        <v>0</v>
      </c>
      <c r="P21" s="105">
        <f>P22+P23</f>
        <v>292</v>
      </c>
      <c r="Q21" s="105">
        <f>Q22+Q23</f>
        <v>0</v>
      </c>
      <c r="R21" s="105">
        <f>R22+R23</f>
        <v>0</v>
      </c>
    </row>
    <row r="22" s="80" customFormat="1" ht="37" customHeight="1" spans="1:18">
      <c r="A22" s="110" t="s">
        <v>181</v>
      </c>
      <c r="B22" s="102" t="s">
        <v>213</v>
      </c>
      <c r="C22" s="98"/>
      <c r="D22" s="102"/>
      <c r="E22" s="111"/>
      <c r="F22" s="112"/>
      <c r="G22" s="112"/>
      <c r="H22" s="111"/>
      <c r="I22" s="111"/>
      <c r="J22" s="111"/>
      <c r="K22" s="111"/>
      <c r="L22" s="111"/>
      <c r="M22" s="111">
        <f>N22+O22+P22+Q22+R22</f>
        <v>0</v>
      </c>
      <c r="N22" s="94"/>
      <c r="O22" s="111"/>
      <c r="P22" s="111"/>
      <c r="Q22" s="111"/>
      <c r="R22" s="111"/>
    </row>
    <row r="23" s="78" customFormat="1" ht="60" customHeight="1" spans="1:18">
      <c r="A23" s="104" t="s">
        <v>181</v>
      </c>
      <c r="B23" s="102" t="s">
        <v>214</v>
      </c>
      <c r="C23" s="98"/>
      <c r="D23" s="102"/>
      <c r="E23" s="105"/>
      <c r="F23" s="103"/>
      <c r="G23" s="103"/>
      <c r="H23" s="105"/>
      <c r="I23" s="105"/>
      <c r="J23" s="105"/>
      <c r="K23" s="105"/>
      <c r="L23" s="105"/>
      <c r="M23" s="105">
        <f>N23+O23+P23+Q23+R23</f>
        <v>770</v>
      </c>
      <c r="N23" s="105">
        <f t="shared" ref="M23:R23" si="5">N24</f>
        <v>478</v>
      </c>
      <c r="O23" s="105">
        <f t="shared" si="5"/>
        <v>0</v>
      </c>
      <c r="P23" s="105">
        <f t="shared" si="5"/>
        <v>292</v>
      </c>
      <c r="Q23" s="105">
        <f t="shared" si="5"/>
        <v>0</v>
      </c>
      <c r="R23" s="105">
        <f t="shared" si="5"/>
        <v>0</v>
      </c>
    </row>
    <row r="24" s="81" customFormat="1" ht="170" customHeight="1" spans="1:18">
      <c r="A24" s="116" t="s">
        <v>215</v>
      </c>
      <c r="B24" s="117" t="s">
        <v>216</v>
      </c>
      <c r="C24" s="118" t="s">
        <v>185</v>
      </c>
      <c r="D24" s="119" t="s">
        <v>217</v>
      </c>
      <c r="E24" s="118" t="s">
        <v>187</v>
      </c>
      <c r="F24" s="118" t="s">
        <v>201</v>
      </c>
      <c r="G24" s="118" t="s">
        <v>218</v>
      </c>
      <c r="H24" s="118" t="s">
        <v>219</v>
      </c>
      <c r="I24" s="118" t="s">
        <v>220</v>
      </c>
      <c r="J24" s="119" t="s">
        <v>221</v>
      </c>
      <c r="K24" s="119" t="s">
        <v>222</v>
      </c>
      <c r="L24" s="119" t="s">
        <v>223</v>
      </c>
      <c r="M24" s="139">
        <f>N24+O24+P24+Q24+R24</f>
        <v>770</v>
      </c>
      <c r="N24" s="140">
        <v>478</v>
      </c>
      <c r="O24" s="118"/>
      <c r="P24" s="118">
        <v>292</v>
      </c>
      <c r="Q24" s="118"/>
      <c r="R24" s="118"/>
    </row>
    <row r="25" s="78" customFormat="1" ht="30" customHeight="1" spans="1:18">
      <c r="A25" s="98" t="s">
        <v>178</v>
      </c>
      <c r="B25" s="102" t="s">
        <v>60</v>
      </c>
      <c r="C25" s="98"/>
      <c r="D25" s="102"/>
      <c r="E25" s="105"/>
      <c r="F25" s="103"/>
      <c r="G25" s="103"/>
      <c r="H25" s="103"/>
      <c r="I25" s="103"/>
      <c r="J25" s="103"/>
      <c r="K25" s="103"/>
      <c r="L25" s="103"/>
      <c r="M25" s="111">
        <f>N25+O25+P25+Q25+R25</f>
        <v>180</v>
      </c>
      <c r="N25" s="105">
        <f>N26</f>
        <v>180</v>
      </c>
      <c r="O25" s="105">
        <f>O26</f>
        <v>0</v>
      </c>
      <c r="P25" s="105">
        <f>P26</f>
        <v>0</v>
      </c>
      <c r="Q25" s="105">
        <f>Q26</f>
        <v>0</v>
      </c>
      <c r="R25" s="105">
        <f>R26</f>
        <v>0</v>
      </c>
    </row>
    <row r="26" s="78" customFormat="1" ht="55" customHeight="1" spans="1:18">
      <c r="A26" s="98" t="s">
        <v>179</v>
      </c>
      <c r="B26" s="102" t="s">
        <v>67</v>
      </c>
      <c r="C26" s="98"/>
      <c r="D26" s="102"/>
      <c r="E26" s="105"/>
      <c r="F26" s="103"/>
      <c r="G26" s="103"/>
      <c r="H26" s="105"/>
      <c r="I26" s="105"/>
      <c r="J26" s="105"/>
      <c r="K26" s="105"/>
      <c r="L26" s="105"/>
      <c r="M26" s="105">
        <f>N26+O26+P26+Q26+R26</f>
        <v>180</v>
      </c>
      <c r="N26" s="105">
        <f t="shared" ref="M26:R26" si="6">N27</f>
        <v>180</v>
      </c>
      <c r="O26" s="105">
        <f t="shared" si="6"/>
        <v>0</v>
      </c>
      <c r="P26" s="105">
        <f t="shared" si="6"/>
        <v>0</v>
      </c>
      <c r="Q26" s="105">
        <f t="shared" si="6"/>
        <v>0</v>
      </c>
      <c r="R26" s="105">
        <f t="shared" si="6"/>
        <v>0</v>
      </c>
    </row>
    <row r="27" s="79" customFormat="1" ht="207" customHeight="1" spans="1:18">
      <c r="A27" s="120">
        <v>5</v>
      </c>
      <c r="B27" s="107" t="s">
        <v>224</v>
      </c>
      <c r="C27" s="108" t="s">
        <v>185</v>
      </c>
      <c r="D27" s="109" t="s">
        <v>225</v>
      </c>
      <c r="E27" s="108" t="s">
        <v>187</v>
      </c>
      <c r="F27" s="108" t="s">
        <v>188</v>
      </c>
      <c r="G27" s="108" t="s">
        <v>189</v>
      </c>
      <c r="H27" s="109" t="s">
        <v>190</v>
      </c>
      <c r="I27" s="109" t="s">
        <v>191</v>
      </c>
      <c r="J27" s="109" t="s">
        <v>226</v>
      </c>
      <c r="K27" s="108" t="s">
        <v>227</v>
      </c>
      <c r="L27" s="109" t="s">
        <v>223</v>
      </c>
      <c r="M27" s="111">
        <f>N27+O27+P27+Q27+R27</f>
        <v>180</v>
      </c>
      <c r="N27" s="141">
        <v>180</v>
      </c>
      <c r="O27" s="108"/>
      <c r="P27" s="108"/>
      <c r="Q27" s="108"/>
      <c r="R27" s="108"/>
    </row>
    <row r="28" s="78" customFormat="1" ht="37" customHeight="1" spans="1:18">
      <c r="A28" s="98" t="s">
        <v>178</v>
      </c>
      <c r="B28" s="102" t="s">
        <v>228</v>
      </c>
      <c r="C28" s="98"/>
      <c r="D28" s="102"/>
      <c r="E28" s="105"/>
      <c r="F28" s="103"/>
      <c r="G28" s="103"/>
      <c r="H28" s="103"/>
      <c r="I28" s="103"/>
      <c r="J28" s="103"/>
      <c r="K28" s="103"/>
      <c r="L28" s="103"/>
      <c r="M28" s="111">
        <f>N28+O28+P28+Q28+R28</f>
        <v>1040</v>
      </c>
      <c r="N28" s="105">
        <f>N29</f>
        <v>810</v>
      </c>
      <c r="O28" s="105">
        <f>O29</f>
        <v>73</v>
      </c>
      <c r="P28" s="105">
        <f>P29</f>
        <v>157</v>
      </c>
      <c r="Q28" s="105">
        <f>Q29</f>
        <v>0</v>
      </c>
      <c r="R28" s="105">
        <f>R29</f>
        <v>0</v>
      </c>
    </row>
    <row r="29" s="78" customFormat="1" ht="61" customHeight="1" spans="1:18">
      <c r="A29" s="98" t="s">
        <v>179</v>
      </c>
      <c r="B29" s="102" t="s">
        <v>229</v>
      </c>
      <c r="C29" s="98"/>
      <c r="D29" s="102"/>
      <c r="E29" s="105"/>
      <c r="F29" s="103"/>
      <c r="G29" s="103"/>
      <c r="H29" s="103"/>
      <c r="I29" s="103"/>
      <c r="J29" s="103"/>
      <c r="K29" s="103"/>
      <c r="L29" s="103"/>
      <c r="M29" s="105">
        <f>N29+O29+P29+Q29+R29</f>
        <v>1040</v>
      </c>
      <c r="N29" s="105">
        <f>N30+N33</f>
        <v>810</v>
      </c>
      <c r="O29" s="105">
        <f>O30+O33</f>
        <v>73</v>
      </c>
      <c r="P29" s="105">
        <f>P30+P33</f>
        <v>157</v>
      </c>
      <c r="Q29" s="105">
        <f>Q30+Q33</f>
        <v>0</v>
      </c>
      <c r="R29" s="105">
        <f>R30+R33</f>
        <v>0</v>
      </c>
    </row>
    <row r="30" s="80" customFormat="1" ht="48" customHeight="1" spans="1:18">
      <c r="A30" s="110" t="s">
        <v>181</v>
      </c>
      <c r="B30" s="102" t="s">
        <v>230</v>
      </c>
      <c r="C30" s="98"/>
      <c r="D30" s="102"/>
      <c r="E30" s="111"/>
      <c r="F30" s="112"/>
      <c r="G30" s="112"/>
      <c r="H30" s="111"/>
      <c r="I30" s="111"/>
      <c r="J30" s="111"/>
      <c r="K30" s="111"/>
      <c r="L30" s="111"/>
      <c r="M30" s="111">
        <f>N30+O30+P30+Q30+R30</f>
        <v>850</v>
      </c>
      <c r="N30" s="111">
        <f t="shared" ref="M30:R30" si="7">N31+N32</f>
        <v>620</v>
      </c>
      <c r="O30" s="111">
        <f t="shared" si="7"/>
        <v>73</v>
      </c>
      <c r="P30" s="111">
        <f t="shared" si="7"/>
        <v>157</v>
      </c>
      <c r="Q30" s="111">
        <f t="shared" si="7"/>
        <v>0</v>
      </c>
      <c r="R30" s="111">
        <f t="shared" si="7"/>
        <v>0</v>
      </c>
    </row>
    <row r="31" s="80" customFormat="1" ht="163" customHeight="1" spans="1:18">
      <c r="A31" s="110" t="s">
        <v>231</v>
      </c>
      <c r="B31" s="107" t="s">
        <v>232</v>
      </c>
      <c r="C31" s="115" t="s">
        <v>185</v>
      </c>
      <c r="D31" s="121" t="s">
        <v>233</v>
      </c>
      <c r="E31" s="111" t="s">
        <v>187</v>
      </c>
      <c r="F31" s="122" t="s">
        <v>201</v>
      </c>
      <c r="G31" s="112" t="s">
        <v>234</v>
      </c>
      <c r="H31" s="112" t="s">
        <v>235</v>
      </c>
      <c r="I31" s="112" t="s">
        <v>236</v>
      </c>
      <c r="J31" s="112" t="s">
        <v>237</v>
      </c>
      <c r="K31" s="112" t="s">
        <v>238</v>
      </c>
      <c r="L31" s="109" t="s">
        <v>239</v>
      </c>
      <c r="M31" s="111">
        <f>N31+O31+P31+Q31+R31</f>
        <v>620</v>
      </c>
      <c r="N31" s="141">
        <v>620</v>
      </c>
      <c r="O31" s="111"/>
      <c r="P31" s="111"/>
      <c r="Q31" s="111"/>
      <c r="R31" s="111"/>
    </row>
    <row r="32" s="80" customFormat="1" ht="141" customHeight="1" spans="1:18">
      <c r="A32" s="110" t="s">
        <v>240</v>
      </c>
      <c r="B32" s="107" t="s">
        <v>241</v>
      </c>
      <c r="C32" s="120" t="s">
        <v>185</v>
      </c>
      <c r="D32" s="122" t="s">
        <v>242</v>
      </c>
      <c r="E32" s="123" t="s">
        <v>187</v>
      </c>
      <c r="F32" s="122" t="s">
        <v>243</v>
      </c>
      <c r="G32" s="122" t="s">
        <v>244</v>
      </c>
      <c r="H32" s="122" t="s">
        <v>211</v>
      </c>
      <c r="I32" s="122" t="s">
        <v>212</v>
      </c>
      <c r="J32" s="109" t="s">
        <v>192</v>
      </c>
      <c r="K32" s="109" t="s">
        <v>193</v>
      </c>
      <c r="L32" s="109" t="s">
        <v>194</v>
      </c>
      <c r="M32" s="111">
        <f>N32+O32+P32+Q32+R32</f>
        <v>230</v>
      </c>
      <c r="N32" s="94"/>
      <c r="O32" s="108">
        <v>73</v>
      </c>
      <c r="P32" s="108">
        <v>157</v>
      </c>
      <c r="Q32" s="108"/>
      <c r="R32" s="108"/>
    </row>
    <row r="33" s="78" customFormat="1" ht="70" customHeight="1" spans="1:18">
      <c r="A33" s="104" t="s">
        <v>181</v>
      </c>
      <c r="B33" s="102" t="s">
        <v>245</v>
      </c>
      <c r="C33" s="98"/>
      <c r="D33" s="102"/>
      <c r="E33" s="105"/>
      <c r="F33" s="103"/>
      <c r="G33" s="103"/>
      <c r="H33" s="105"/>
      <c r="I33" s="105"/>
      <c r="J33" s="105"/>
      <c r="K33" s="105"/>
      <c r="L33" s="105"/>
      <c r="M33" s="105">
        <f>N33+O33+P33+Q33+R33</f>
        <v>190</v>
      </c>
      <c r="N33" s="105">
        <f t="shared" ref="M33:R33" si="8">N34</f>
        <v>190</v>
      </c>
      <c r="O33" s="105">
        <f t="shared" si="8"/>
        <v>0</v>
      </c>
      <c r="P33" s="105">
        <f t="shared" si="8"/>
        <v>0</v>
      </c>
      <c r="Q33" s="105">
        <f t="shared" si="8"/>
        <v>0</v>
      </c>
      <c r="R33" s="105">
        <f t="shared" si="8"/>
        <v>0</v>
      </c>
    </row>
    <row r="34" s="79" customFormat="1" ht="161" customHeight="1" spans="1:18">
      <c r="A34" s="106" t="s">
        <v>246</v>
      </c>
      <c r="B34" s="107" t="s">
        <v>247</v>
      </c>
      <c r="C34" s="108" t="s">
        <v>185</v>
      </c>
      <c r="D34" s="109" t="s">
        <v>248</v>
      </c>
      <c r="E34" s="108" t="s">
        <v>187</v>
      </c>
      <c r="F34" s="108" t="s">
        <v>249</v>
      </c>
      <c r="G34" s="109" t="s">
        <v>250</v>
      </c>
      <c r="H34" s="109" t="s">
        <v>190</v>
      </c>
      <c r="I34" s="109" t="s">
        <v>191</v>
      </c>
      <c r="J34" s="122" t="s">
        <v>237</v>
      </c>
      <c r="K34" s="109" t="s">
        <v>238</v>
      </c>
      <c r="L34" s="109" t="s">
        <v>239</v>
      </c>
      <c r="M34" s="111">
        <f>N34+O34+P34+Q34+R34</f>
        <v>190</v>
      </c>
      <c r="N34" s="141">
        <v>190</v>
      </c>
      <c r="O34" s="108"/>
      <c r="P34" s="108"/>
      <c r="Q34" s="108"/>
      <c r="R34" s="108"/>
    </row>
    <row r="35" s="78" customFormat="1" ht="80" customHeight="1" spans="1:18">
      <c r="A35" s="98" t="s">
        <v>178</v>
      </c>
      <c r="B35" s="99" t="s">
        <v>115</v>
      </c>
      <c r="C35" s="101"/>
      <c r="D35" s="124"/>
      <c r="E35" s="105"/>
      <c r="F35" s="103"/>
      <c r="G35" s="103"/>
      <c r="H35" s="105"/>
      <c r="I35" s="105"/>
      <c r="J35" s="105"/>
      <c r="K35" s="105"/>
      <c r="L35" s="105"/>
      <c r="M35" s="105">
        <f>N35+O35+P35+Q35+R35</f>
        <v>458.8</v>
      </c>
      <c r="N35" s="105">
        <f t="shared" ref="M35:R35" si="9">SUM(N36:N41)</f>
        <v>0</v>
      </c>
      <c r="O35" s="105">
        <f t="shared" si="9"/>
        <v>326.5</v>
      </c>
      <c r="P35" s="105">
        <f t="shared" si="9"/>
        <v>1.8</v>
      </c>
      <c r="Q35" s="105">
        <f t="shared" si="9"/>
        <v>0</v>
      </c>
      <c r="R35" s="105">
        <f t="shared" si="9"/>
        <v>130.5</v>
      </c>
    </row>
    <row r="36" s="79" customFormat="1" ht="407" customHeight="1" spans="1:18">
      <c r="A36" s="120">
        <v>9</v>
      </c>
      <c r="B36" s="107" t="s">
        <v>251</v>
      </c>
      <c r="C36" s="120" t="s">
        <v>185</v>
      </c>
      <c r="D36" s="107" t="s">
        <v>252</v>
      </c>
      <c r="E36" s="108" t="s">
        <v>187</v>
      </c>
      <c r="F36" s="109" t="s">
        <v>243</v>
      </c>
      <c r="G36" s="109" t="s">
        <v>253</v>
      </c>
      <c r="H36" s="109" t="s">
        <v>235</v>
      </c>
      <c r="I36" s="109" t="s">
        <v>236</v>
      </c>
      <c r="J36" s="109" t="s">
        <v>192</v>
      </c>
      <c r="K36" s="109" t="s">
        <v>193</v>
      </c>
      <c r="L36" s="109" t="s">
        <v>194</v>
      </c>
      <c r="M36" s="111">
        <f>N36+O36+P36+Q36+R36</f>
        <v>72</v>
      </c>
      <c r="N36" s="94"/>
      <c r="O36" s="108">
        <v>72</v>
      </c>
      <c r="P36" s="108"/>
      <c r="Q36" s="108"/>
      <c r="R36" s="108"/>
    </row>
    <row r="37" s="80" customFormat="1" ht="244" customHeight="1" spans="1:18">
      <c r="A37" s="115">
        <v>10</v>
      </c>
      <c r="B37" s="107" t="s">
        <v>254</v>
      </c>
      <c r="C37" s="120" t="s">
        <v>185</v>
      </c>
      <c r="D37" s="122" t="s">
        <v>255</v>
      </c>
      <c r="E37" s="123" t="s">
        <v>187</v>
      </c>
      <c r="F37" s="122" t="s">
        <v>256</v>
      </c>
      <c r="G37" s="122" t="s">
        <v>257</v>
      </c>
      <c r="H37" s="122" t="s">
        <v>211</v>
      </c>
      <c r="I37" s="122" t="s">
        <v>258</v>
      </c>
      <c r="J37" s="109" t="s">
        <v>192</v>
      </c>
      <c r="K37" s="109" t="s">
        <v>193</v>
      </c>
      <c r="L37" s="109" t="s">
        <v>194</v>
      </c>
      <c r="M37" s="111">
        <f>N37+O37+P37+Q37+R37</f>
        <v>33.5</v>
      </c>
      <c r="N37" s="94"/>
      <c r="O37" s="108">
        <v>33.5</v>
      </c>
      <c r="P37" s="108"/>
      <c r="Q37" s="108"/>
      <c r="R37" s="108"/>
    </row>
    <row r="38" s="80" customFormat="1" ht="105" customHeight="1" spans="1:18">
      <c r="A38" s="115">
        <v>11</v>
      </c>
      <c r="B38" s="107" t="s">
        <v>259</v>
      </c>
      <c r="C38" s="120" t="s">
        <v>185</v>
      </c>
      <c r="D38" s="122" t="s">
        <v>260</v>
      </c>
      <c r="E38" s="123" t="s">
        <v>187</v>
      </c>
      <c r="F38" s="122" t="s">
        <v>261</v>
      </c>
      <c r="G38" s="122" t="s">
        <v>262</v>
      </c>
      <c r="H38" s="122" t="s">
        <v>263</v>
      </c>
      <c r="I38" s="122" t="s">
        <v>264</v>
      </c>
      <c r="J38" s="109" t="s">
        <v>192</v>
      </c>
      <c r="K38" s="109" t="s">
        <v>193</v>
      </c>
      <c r="L38" s="109" t="s">
        <v>194</v>
      </c>
      <c r="M38" s="111">
        <f>N38+O38+P38+Q38+R38</f>
        <v>1.8</v>
      </c>
      <c r="N38" s="94"/>
      <c r="O38" s="108"/>
      <c r="P38" s="108">
        <v>1.8</v>
      </c>
      <c r="Q38" s="108"/>
      <c r="R38" s="108"/>
    </row>
    <row r="39" s="80" customFormat="1" ht="267" customHeight="1" spans="1:18">
      <c r="A39" s="115">
        <v>12</v>
      </c>
      <c r="B39" s="107" t="s">
        <v>265</v>
      </c>
      <c r="C39" s="108" t="s">
        <v>185</v>
      </c>
      <c r="D39" s="109" t="s">
        <v>266</v>
      </c>
      <c r="E39" s="108" t="s">
        <v>187</v>
      </c>
      <c r="F39" s="108" t="s">
        <v>188</v>
      </c>
      <c r="G39" s="108" t="s">
        <v>267</v>
      </c>
      <c r="H39" s="109" t="s">
        <v>190</v>
      </c>
      <c r="I39" s="109" t="s">
        <v>191</v>
      </c>
      <c r="J39" s="109" t="s">
        <v>192</v>
      </c>
      <c r="K39" s="108" t="s">
        <v>193</v>
      </c>
      <c r="L39" s="109" t="s">
        <v>194</v>
      </c>
      <c r="M39" s="111">
        <f>N39+O39+P39+Q39+R39</f>
        <v>130.5</v>
      </c>
      <c r="N39" s="94"/>
      <c r="O39" s="108"/>
      <c r="P39" s="108"/>
      <c r="Q39" s="108"/>
      <c r="R39" s="108">
        <v>130.5</v>
      </c>
    </row>
    <row r="40" s="79" customFormat="1" ht="178" customHeight="1" spans="1:18">
      <c r="A40" s="120">
        <v>13</v>
      </c>
      <c r="B40" s="107" t="s">
        <v>268</v>
      </c>
      <c r="C40" s="108" t="s">
        <v>185</v>
      </c>
      <c r="D40" s="125" t="s">
        <v>269</v>
      </c>
      <c r="E40" s="125" t="s">
        <v>187</v>
      </c>
      <c r="F40" s="109" t="s">
        <v>209</v>
      </c>
      <c r="G40" s="125" t="s">
        <v>270</v>
      </c>
      <c r="H40" s="125" t="s">
        <v>271</v>
      </c>
      <c r="I40" s="142" t="s">
        <v>272</v>
      </c>
      <c r="J40" s="109" t="s">
        <v>192</v>
      </c>
      <c r="K40" s="108" t="s">
        <v>193</v>
      </c>
      <c r="L40" s="109" t="s">
        <v>194</v>
      </c>
      <c r="M40" s="111">
        <f>N40+O40+P40+Q40+R40</f>
        <v>100</v>
      </c>
      <c r="N40" s="94"/>
      <c r="O40" s="108">
        <v>100</v>
      </c>
      <c r="P40" s="108"/>
      <c r="Q40" s="108"/>
      <c r="R40" s="108"/>
    </row>
    <row r="41" s="79" customFormat="1" ht="408" customHeight="1" spans="1:18">
      <c r="A41" s="120">
        <v>14</v>
      </c>
      <c r="B41" s="107" t="s">
        <v>273</v>
      </c>
      <c r="C41" s="108" t="s">
        <v>185</v>
      </c>
      <c r="D41" s="109" t="s">
        <v>274</v>
      </c>
      <c r="E41" s="108" t="s">
        <v>187</v>
      </c>
      <c r="F41" s="108" t="s">
        <v>201</v>
      </c>
      <c r="G41" s="108" t="s">
        <v>275</v>
      </c>
      <c r="H41" s="108" t="s">
        <v>219</v>
      </c>
      <c r="I41" s="108" t="s">
        <v>220</v>
      </c>
      <c r="J41" s="109" t="s">
        <v>192</v>
      </c>
      <c r="K41" s="108" t="s">
        <v>193</v>
      </c>
      <c r="L41" s="109" t="s">
        <v>194</v>
      </c>
      <c r="M41" s="111">
        <f>N41+O41+P41+Q41+R41</f>
        <v>121</v>
      </c>
      <c r="N41" s="94"/>
      <c r="O41" s="127">
        <v>121</v>
      </c>
      <c r="P41" s="127"/>
      <c r="Q41" s="127"/>
      <c r="R41" s="127"/>
    </row>
    <row r="42" s="78" customFormat="1" ht="30" customHeight="1" spans="1:18">
      <c r="A42" s="98" t="s">
        <v>177</v>
      </c>
      <c r="B42" s="102" t="s">
        <v>154</v>
      </c>
      <c r="C42" s="98"/>
      <c r="D42" s="102"/>
      <c r="E42" s="105"/>
      <c r="F42" s="103"/>
      <c r="G42" s="103"/>
      <c r="H42" s="105"/>
      <c r="I42" s="105"/>
      <c r="J42" s="105"/>
      <c r="K42" s="105"/>
      <c r="L42" s="105"/>
      <c r="M42" s="105">
        <f>M43+M52+M53</f>
        <v>2770</v>
      </c>
      <c r="N42" s="105">
        <f>N43+N52+N53</f>
        <v>0</v>
      </c>
      <c r="O42" s="105">
        <f>O43+O52+O53</f>
        <v>131.5</v>
      </c>
      <c r="P42" s="105">
        <f>P43+P52+P53</f>
        <v>1860</v>
      </c>
      <c r="Q42" s="105">
        <f>Q43+Q52+Q53</f>
        <v>0</v>
      </c>
      <c r="R42" s="105">
        <f>R43+R52+R53</f>
        <v>778.5</v>
      </c>
    </row>
    <row r="43" s="78" customFormat="1" ht="30" customHeight="1" spans="1:18">
      <c r="A43" s="98" t="s">
        <v>178</v>
      </c>
      <c r="B43" s="102" t="s">
        <v>276</v>
      </c>
      <c r="C43" s="98"/>
      <c r="D43" s="102"/>
      <c r="E43" s="105"/>
      <c r="F43" s="103"/>
      <c r="G43" s="103"/>
      <c r="H43" s="105"/>
      <c r="I43" s="105"/>
      <c r="J43" s="105"/>
      <c r="K43" s="105"/>
      <c r="L43" s="105"/>
      <c r="M43" s="105">
        <f t="shared" ref="H43:R43" si="10">M45+M48+M52</f>
        <v>2230</v>
      </c>
      <c r="N43" s="105">
        <f t="shared" si="10"/>
        <v>0</v>
      </c>
      <c r="O43" s="105">
        <f t="shared" si="10"/>
        <v>110.5</v>
      </c>
      <c r="P43" s="105">
        <f t="shared" si="10"/>
        <v>1860</v>
      </c>
      <c r="Q43" s="105">
        <f t="shared" si="10"/>
        <v>0</v>
      </c>
      <c r="R43" s="105">
        <f t="shared" si="10"/>
        <v>259.5</v>
      </c>
    </row>
    <row r="44" s="78" customFormat="1" ht="43" customHeight="1" spans="1:18">
      <c r="A44" s="98" t="s">
        <v>179</v>
      </c>
      <c r="B44" s="102" t="s">
        <v>17</v>
      </c>
      <c r="C44" s="98"/>
      <c r="D44" s="102"/>
      <c r="E44" s="105"/>
      <c r="F44" s="103"/>
      <c r="G44" s="103"/>
      <c r="H44" s="105"/>
      <c r="I44" s="105"/>
      <c r="J44" s="105"/>
      <c r="K44" s="105"/>
      <c r="L44" s="105"/>
      <c r="M44" s="105">
        <f t="shared" ref="H44:R44" si="11">M45+M48</f>
        <v>1960</v>
      </c>
      <c r="N44" s="105">
        <f t="shared" si="11"/>
        <v>0</v>
      </c>
      <c r="O44" s="105">
        <f t="shared" si="11"/>
        <v>100</v>
      </c>
      <c r="P44" s="105">
        <f t="shared" si="11"/>
        <v>1860</v>
      </c>
      <c r="Q44" s="105">
        <f t="shared" si="11"/>
        <v>0</v>
      </c>
      <c r="R44" s="105">
        <f t="shared" si="11"/>
        <v>0</v>
      </c>
    </row>
    <row r="45" s="78" customFormat="1" ht="122" customHeight="1" spans="1:18">
      <c r="A45" s="98" t="s">
        <v>179</v>
      </c>
      <c r="B45" s="102" t="s">
        <v>277</v>
      </c>
      <c r="C45" s="98"/>
      <c r="D45" s="102"/>
      <c r="E45" s="105"/>
      <c r="F45" s="103"/>
      <c r="G45" s="103"/>
      <c r="H45" s="105"/>
      <c r="I45" s="105"/>
      <c r="J45" s="105"/>
      <c r="K45" s="105"/>
      <c r="L45" s="105"/>
      <c r="M45" s="105">
        <f>N45+O45+P45+Q45+R45</f>
        <v>1040</v>
      </c>
      <c r="N45" s="105">
        <f t="shared" ref="M45:R45" si="12">SUM(N46:N47)</f>
        <v>0</v>
      </c>
      <c r="O45" s="105">
        <f t="shared" si="12"/>
        <v>100</v>
      </c>
      <c r="P45" s="105">
        <f t="shared" si="12"/>
        <v>940</v>
      </c>
      <c r="Q45" s="105">
        <f t="shared" si="12"/>
        <v>0</v>
      </c>
      <c r="R45" s="105">
        <f t="shared" si="12"/>
        <v>0</v>
      </c>
    </row>
    <row r="46" s="79" customFormat="1" ht="116" customHeight="1" spans="1:18">
      <c r="A46" s="120">
        <v>15</v>
      </c>
      <c r="B46" s="107" t="s">
        <v>278</v>
      </c>
      <c r="C46" s="123" t="s">
        <v>185</v>
      </c>
      <c r="D46" s="122" t="s">
        <v>279</v>
      </c>
      <c r="E46" s="123" t="s">
        <v>187</v>
      </c>
      <c r="F46" s="122" t="s">
        <v>280</v>
      </c>
      <c r="G46" s="122" t="s">
        <v>281</v>
      </c>
      <c r="H46" s="122" t="s">
        <v>211</v>
      </c>
      <c r="I46" s="122" t="s">
        <v>212</v>
      </c>
      <c r="J46" s="122" t="s">
        <v>282</v>
      </c>
      <c r="K46" s="109" t="s">
        <v>283</v>
      </c>
      <c r="L46" s="109" t="s">
        <v>223</v>
      </c>
      <c r="M46" s="111">
        <f>N46+O46+P46+Q46+R46</f>
        <v>240</v>
      </c>
      <c r="N46" s="94"/>
      <c r="O46" s="108"/>
      <c r="P46" s="108">
        <v>240</v>
      </c>
      <c r="Q46" s="108"/>
      <c r="R46" s="108"/>
    </row>
    <row r="47" s="79" customFormat="1" ht="112" customHeight="1" spans="1:18">
      <c r="A47" s="120">
        <v>16</v>
      </c>
      <c r="B47" s="107" t="s">
        <v>284</v>
      </c>
      <c r="C47" s="115" t="s">
        <v>185</v>
      </c>
      <c r="D47" s="121" t="s">
        <v>285</v>
      </c>
      <c r="E47" s="111" t="s">
        <v>187</v>
      </c>
      <c r="F47" s="109" t="s">
        <v>209</v>
      </c>
      <c r="G47" s="112" t="s">
        <v>234</v>
      </c>
      <c r="H47" s="112" t="s">
        <v>235</v>
      </c>
      <c r="I47" s="112" t="s">
        <v>236</v>
      </c>
      <c r="J47" s="122" t="s">
        <v>282</v>
      </c>
      <c r="K47" s="109" t="s">
        <v>283</v>
      </c>
      <c r="L47" s="112" t="s">
        <v>223</v>
      </c>
      <c r="M47" s="111">
        <f>N47+O47+P47+Q47+R47</f>
        <v>800</v>
      </c>
      <c r="N47" s="94"/>
      <c r="O47" s="108">
        <v>100</v>
      </c>
      <c r="P47" s="108">
        <v>700</v>
      </c>
      <c r="Q47" s="108"/>
      <c r="R47" s="108"/>
    </row>
    <row r="48" s="78" customFormat="1" ht="101" customHeight="1" spans="1:18">
      <c r="A48" s="98" t="s">
        <v>179</v>
      </c>
      <c r="B48" s="102" t="s">
        <v>286</v>
      </c>
      <c r="C48" s="98"/>
      <c r="D48" s="102"/>
      <c r="E48" s="105"/>
      <c r="F48" s="103"/>
      <c r="G48" s="103"/>
      <c r="H48" s="105"/>
      <c r="I48" s="105"/>
      <c r="J48" s="105"/>
      <c r="K48" s="105"/>
      <c r="L48" s="105"/>
      <c r="M48" s="105">
        <f>N48+O48+P48+Q48+R48</f>
        <v>920</v>
      </c>
      <c r="N48" s="105">
        <f t="shared" ref="M48:R48" si="13">SUM(N49:N51)</f>
        <v>0</v>
      </c>
      <c r="O48" s="105">
        <f t="shared" si="13"/>
        <v>0</v>
      </c>
      <c r="P48" s="105">
        <f t="shared" si="13"/>
        <v>920</v>
      </c>
      <c r="Q48" s="105">
        <f t="shared" si="13"/>
        <v>0</v>
      </c>
      <c r="R48" s="105">
        <f t="shared" si="13"/>
        <v>0</v>
      </c>
    </row>
    <row r="49" s="79" customFormat="1" ht="127" customHeight="1" spans="1:18">
      <c r="A49" s="120">
        <v>17</v>
      </c>
      <c r="B49" s="107" t="s">
        <v>287</v>
      </c>
      <c r="C49" s="108" t="s">
        <v>185</v>
      </c>
      <c r="D49" s="109" t="s">
        <v>288</v>
      </c>
      <c r="E49" s="108" t="s">
        <v>187</v>
      </c>
      <c r="F49" s="108" t="s">
        <v>289</v>
      </c>
      <c r="G49" s="109" t="s">
        <v>290</v>
      </c>
      <c r="H49" s="126" t="s">
        <v>190</v>
      </c>
      <c r="I49" s="126" t="s">
        <v>191</v>
      </c>
      <c r="J49" s="109" t="s">
        <v>221</v>
      </c>
      <c r="K49" s="109" t="s">
        <v>222</v>
      </c>
      <c r="L49" s="109" t="s">
        <v>223</v>
      </c>
      <c r="M49" s="111">
        <f>N49+O49+P49+Q49+R49</f>
        <v>190</v>
      </c>
      <c r="N49" s="94"/>
      <c r="O49" s="108"/>
      <c r="P49" s="108">
        <v>190</v>
      </c>
      <c r="Q49" s="108"/>
      <c r="R49" s="108"/>
    </row>
    <row r="50" s="79" customFormat="1" ht="190" customHeight="1" spans="1:18">
      <c r="A50" s="120">
        <v>18</v>
      </c>
      <c r="B50" s="107" t="s">
        <v>291</v>
      </c>
      <c r="C50" s="108" t="s">
        <v>185</v>
      </c>
      <c r="D50" s="108" t="s">
        <v>292</v>
      </c>
      <c r="E50" s="127" t="s">
        <v>208</v>
      </c>
      <c r="F50" s="108" t="s">
        <v>201</v>
      </c>
      <c r="G50" s="108" t="s">
        <v>293</v>
      </c>
      <c r="H50" s="108" t="s">
        <v>294</v>
      </c>
      <c r="I50" s="108" t="s">
        <v>295</v>
      </c>
      <c r="J50" s="108" t="s">
        <v>192</v>
      </c>
      <c r="K50" s="109" t="s">
        <v>193</v>
      </c>
      <c r="L50" s="109" t="s">
        <v>194</v>
      </c>
      <c r="M50" s="111">
        <f>N50+O50+P50+Q50+R50</f>
        <v>400</v>
      </c>
      <c r="N50" s="94"/>
      <c r="O50" s="108"/>
      <c r="P50" s="108">
        <v>400</v>
      </c>
      <c r="Q50" s="108"/>
      <c r="R50" s="108"/>
    </row>
    <row r="51" s="79" customFormat="1" ht="190" customHeight="1" spans="1:18">
      <c r="A51" s="120">
        <v>19</v>
      </c>
      <c r="B51" s="107" t="s">
        <v>296</v>
      </c>
      <c r="C51" s="108" t="s">
        <v>185</v>
      </c>
      <c r="D51" s="109" t="s">
        <v>297</v>
      </c>
      <c r="E51" s="108" t="s">
        <v>187</v>
      </c>
      <c r="F51" s="108" t="s">
        <v>188</v>
      </c>
      <c r="G51" s="108" t="s">
        <v>250</v>
      </c>
      <c r="H51" s="109" t="s">
        <v>190</v>
      </c>
      <c r="I51" s="109" t="s">
        <v>191</v>
      </c>
      <c r="J51" s="109" t="s">
        <v>203</v>
      </c>
      <c r="K51" s="108" t="s">
        <v>204</v>
      </c>
      <c r="L51" s="109" t="s">
        <v>194</v>
      </c>
      <c r="M51" s="111">
        <f>N51+O51+P51+Q51+R51</f>
        <v>330</v>
      </c>
      <c r="N51" s="94"/>
      <c r="O51" s="108"/>
      <c r="P51" s="108">
        <v>330</v>
      </c>
      <c r="Q51" s="108"/>
      <c r="R51" s="108"/>
    </row>
    <row r="52" s="78" customFormat="1" ht="70" customHeight="1" spans="1:18">
      <c r="A52" s="98" t="s">
        <v>178</v>
      </c>
      <c r="B52" s="102" t="s">
        <v>43</v>
      </c>
      <c r="C52" s="98"/>
      <c r="D52" s="102"/>
      <c r="E52" s="105"/>
      <c r="F52" s="103"/>
      <c r="G52" s="103"/>
      <c r="H52" s="105"/>
      <c r="I52" s="105"/>
      <c r="J52" s="105"/>
      <c r="K52" s="105"/>
      <c r="L52" s="105"/>
      <c r="M52" s="105">
        <f t="shared" ref="H52:R52" si="14">M53</f>
        <v>270</v>
      </c>
      <c r="N52" s="105">
        <f t="shared" si="14"/>
        <v>0</v>
      </c>
      <c r="O52" s="105">
        <f t="shared" si="14"/>
        <v>10.5</v>
      </c>
      <c r="P52" s="105">
        <f t="shared" si="14"/>
        <v>0</v>
      </c>
      <c r="Q52" s="105">
        <f t="shared" si="14"/>
        <v>0</v>
      </c>
      <c r="R52" s="105">
        <f t="shared" si="14"/>
        <v>259.5</v>
      </c>
    </row>
    <row r="53" s="78" customFormat="1" ht="68" customHeight="1" spans="1:18">
      <c r="A53" s="98" t="s">
        <v>179</v>
      </c>
      <c r="B53" s="102" t="s">
        <v>54</v>
      </c>
      <c r="C53" s="98"/>
      <c r="D53" s="102"/>
      <c r="E53" s="105"/>
      <c r="F53" s="103"/>
      <c r="G53" s="103"/>
      <c r="H53" s="105"/>
      <c r="I53" s="105"/>
      <c r="J53" s="105"/>
      <c r="K53" s="105"/>
      <c r="L53" s="105"/>
      <c r="M53" s="105">
        <f>N53+O53+P53+Q53+R53</f>
        <v>270</v>
      </c>
      <c r="N53" s="105">
        <f t="shared" ref="M53:R53" si="15">SUM(N54:N56)</f>
        <v>0</v>
      </c>
      <c r="O53" s="105">
        <f t="shared" si="15"/>
        <v>10.5</v>
      </c>
      <c r="P53" s="105">
        <f t="shared" si="15"/>
        <v>0</v>
      </c>
      <c r="Q53" s="105">
        <f t="shared" si="15"/>
        <v>0</v>
      </c>
      <c r="R53" s="105">
        <f t="shared" si="15"/>
        <v>259.5</v>
      </c>
    </row>
    <row r="54" s="79" customFormat="1" ht="348" customHeight="1" spans="1:18">
      <c r="A54" s="120">
        <v>20</v>
      </c>
      <c r="B54" s="107" t="s">
        <v>298</v>
      </c>
      <c r="C54" s="128" t="s">
        <v>185</v>
      </c>
      <c r="D54" s="129" t="s">
        <v>299</v>
      </c>
      <c r="E54" s="130" t="s">
        <v>187</v>
      </c>
      <c r="F54" s="130" t="s">
        <v>188</v>
      </c>
      <c r="G54" s="109" t="s">
        <v>300</v>
      </c>
      <c r="H54" s="109" t="s">
        <v>271</v>
      </c>
      <c r="I54" s="122" t="s">
        <v>272</v>
      </c>
      <c r="J54" s="109" t="s">
        <v>192</v>
      </c>
      <c r="K54" s="109" t="s">
        <v>193</v>
      </c>
      <c r="L54" s="109" t="s">
        <v>194</v>
      </c>
      <c r="M54" s="111">
        <f>N54+O54+P54+Q54+R54</f>
        <v>100</v>
      </c>
      <c r="N54" s="94"/>
      <c r="O54" s="108"/>
      <c r="P54" s="108"/>
      <c r="Q54" s="108"/>
      <c r="R54" s="108">
        <v>100</v>
      </c>
    </row>
    <row r="55" s="79" customFormat="1" ht="392" customHeight="1" spans="1:18">
      <c r="A55" s="131">
        <v>21</v>
      </c>
      <c r="B55" s="107" t="s">
        <v>301</v>
      </c>
      <c r="C55" s="123" t="s">
        <v>185</v>
      </c>
      <c r="D55" s="122" t="s">
        <v>302</v>
      </c>
      <c r="E55" s="108" t="s">
        <v>187</v>
      </c>
      <c r="F55" s="108" t="s">
        <v>188</v>
      </c>
      <c r="G55" s="109" t="s">
        <v>303</v>
      </c>
      <c r="H55" s="109" t="s">
        <v>211</v>
      </c>
      <c r="I55" s="107" t="s">
        <v>212</v>
      </c>
      <c r="J55" s="109" t="s">
        <v>192</v>
      </c>
      <c r="K55" s="109" t="s">
        <v>193</v>
      </c>
      <c r="L55" s="109" t="s">
        <v>194</v>
      </c>
      <c r="M55" s="111">
        <f>N55+O55+P55+Q55+R55</f>
        <v>120</v>
      </c>
      <c r="N55" s="94"/>
      <c r="O55" s="108">
        <v>10.5</v>
      </c>
      <c r="P55" s="108"/>
      <c r="Q55" s="108"/>
      <c r="R55" s="108">
        <v>109.5</v>
      </c>
    </row>
    <row r="56" s="79" customFormat="1" ht="165" customHeight="1" spans="1:18">
      <c r="A56" s="131">
        <v>22</v>
      </c>
      <c r="B56" s="107" t="s">
        <v>304</v>
      </c>
      <c r="C56" s="123" t="s">
        <v>185</v>
      </c>
      <c r="D56" s="122" t="s">
        <v>305</v>
      </c>
      <c r="E56" s="108" t="s">
        <v>187</v>
      </c>
      <c r="F56" s="108" t="s">
        <v>188</v>
      </c>
      <c r="G56" s="109" t="s">
        <v>306</v>
      </c>
      <c r="H56" s="109" t="s">
        <v>307</v>
      </c>
      <c r="I56" s="109" t="s">
        <v>308</v>
      </c>
      <c r="J56" s="109" t="s">
        <v>192</v>
      </c>
      <c r="K56" s="109" t="s">
        <v>193</v>
      </c>
      <c r="L56" s="109" t="s">
        <v>194</v>
      </c>
      <c r="M56" s="111">
        <f>N56+O56+P56+Q56+R56</f>
        <v>50</v>
      </c>
      <c r="N56" s="94"/>
      <c r="O56" s="108"/>
      <c r="P56" s="108"/>
      <c r="Q56" s="108"/>
      <c r="R56" s="108">
        <v>50</v>
      </c>
    </row>
    <row r="57" s="78" customFormat="1" ht="30" customHeight="1" spans="1:18">
      <c r="A57" s="98" t="s">
        <v>177</v>
      </c>
      <c r="B57" s="102" t="s">
        <v>83</v>
      </c>
      <c r="C57" s="98"/>
      <c r="D57" s="102"/>
      <c r="E57" s="105"/>
      <c r="F57" s="103"/>
      <c r="G57" s="103"/>
      <c r="H57" s="103"/>
      <c r="I57" s="103"/>
      <c r="J57" s="103"/>
      <c r="K57" s="103"/>
      <c r="L57" s="103"/>
      <c r="M57" s="105">
        <f t="shared" ref="M57:M62" si="16">N57+O57+P57+Q57+R57</f>
        <v>270</v>
      </c>
      <c r="N57" s="105">
        <f>N58+N60</f>
        <v>0</v>
      </c>
      <c r="O57" s="105">
        <f>O58+O60</f>
        <v>0</v>
      </c>
      <c r="P57" s="105">
        <f>P58+P60</f>
        <v>217</v>
      </c>
      <c r="Q57" s="105">
        <f>Q58+Q60</f>
        <v>53</v>
      </c>
      <c r="R57" s="105">
        <f>R58+R60</f>
        <v>0</v>
      </c>
    </row>
    <row r="58" s="78" customFormat="1" ht="41" customHeight="1" spans="1:18">
      <c r="A58" s="98" t="s">
        <v>178</v>
      </c>
      <c r="B58" s="102" t="s">
        <v>85</v>
      </c>
      <c r="C58" s="98"/>
      <c r="D58" s="102"/>
      <c r="E58" s="105"/>
      <c r="F58" s="103"/>
      <c r="G58" s="103"/>
      <c r="H58" s="103"/>
      <c r="I58" s="103"/>
      <c r="J58" s="103"/>
      <c r="K58" s="103"/>
      <c r="L58" s="103"/>
      <c r="M58" s="111">
        <f t="shared" si="16"/>
        <v>0</v>
      </c>
      <c r="N58" s="94"/>
      <c r="O58" s="105"/>
      <c r="P58" s="105"/>
      <c r="Q58" s="105"/>
      <c r="R58" s="105"/>
    </row>
    <row r="59" s="78" customFormat="1" ht="75" customHeight="1" spans="1:18">
      <c r="A59" s="98" t="s">
        <v>179</v>
      </c>
      <c r="B59" s="102" t="s">
        <v>88</v>
      </c>
      <c r="C59" s="98"/>
      <c r="D59" s="102"/>
      <c r="E59" s="105"/>
      <c r="F59" s="103"/>
      <c r="G59" s="103"/>
      <c r="H59" s="103"/>
      <c r="I59" s="103"/>
      <c r="J59" s="103"/>
      <c r="K59" s="103"/>
      <c r="L59" s="103"/>
      <c r="M59" s="111">
        <f t="shared" si="16"/>
        <v>0</v>
      </c>
      <c r="N59" s="94"/>
      <c r="O59" s="105"/>
      <c r="P59" s="105"/>
      <c r="Q59" s="105"/>
      <c r="R59" s="105"/>
    </row>
    <row r="60" s="78" customFormat="1" ht="55" customHeight="1" spans="1:18">
      <c r="A60" s="98" t="s">
        <v>178</v>
      </c>
      <c r="B60" s="102" t="s">
        <v>90</v>
      </c>
      <c r="C60" s="98"/>
      <c r="D60" s="102"/>
      <c r="E60" s="105"/>
      <c r="F60" s="103"/>
      <c r="G60" s="103"/>
      <c r="H60" s="103"/>
      <c r="I60" s="103"/>
      <c r="J60" s="103"/>
      <c r="K60" s="103"/>
      <c r="L60" s="103"/>
      <c r="M60" s="105">
        <f t="shared" si="16"/>
        <v>270</v>
      </c>
      <c r="N60" s="105">
        <f t="shared" ref="M60:R60" si="17">N61</f>
        <v>0</v>
      </c>
      <c r="O60" s="105">
        <f t="shared" si="17"/>
        <v>0</v>
      </c>
      <c r="P60" s="105">
        <f t="shared" si="17"/>
        <v>217</v>
      </c>
      <c r="Q60" s="105">
        <f t="shared" si="17"/>
        <v>53</v>
      </c>
      <c r="R60" s="105">
        <f t="shared" si="17"/>
        <v>0</v>
      </c>
    </row>
    <row r="61" s="78" customFormat="1" ht="66" customHeight="1" spans="1:18">
      <c r="A61" s="98" t="s">
        <v>179</v>
      </c>
      <c r="B61" s="102" t="s">
        <v>309</v>
      </c>
      <c r="C61" s="98"/>
      <c r="D61" s="102"/>
      <c r="E61" s="105"/>
      <c r="F61" s="103"/>
      <c r="G61" s="103"/>
      <c r="H61" s="103"/>
      <c r="I61" s="103"/>
      <c r="J61" s="103"/>
      <c r="K61" s="103"/>
      <c r="L61" s="103"/>
      <c r="M61" s="105">
        <f t="shared" si="16"/>
        <v>270</v>
      </c>
      <c r="N61" s="105">
        <f t="shared" ref="M61:R61" si="18">SUM(N62)</f>
        <v>0</v>
      </c>
      <c r="O61" s="105">
        <f t="shared" si="18"/>
        <v>0</v>
      </c>
      <c r="P61" s="105">
        <f t="shared" si="18"/>
        <v>217</v>
      </c>
      <c r="Q61" s="105">
        <f t="shared" si="18"/>
        <v>53</v>
      </c>
      <c r="R61" s="105">
        <f t="shared" si="18"/>
        <v>0</v>
      </c>
    </row>
    <row r="62" s="79" customFormat="1" ht="269" customHeight="1" spans="1:18">
      <c r="A62" s="120">
        <v>23</v>
      </c>
      <c r="B62" s="107" t="s">
        <v>310</v>
      </c>
      <c r="C62" s="123" t="s">
        <v>185</v>
      </c>
      <c r="D62" s="122" t="s">
        <v>311</v>
      </c>
      <c r="E62" s="123" t="s">
        <v>187</v>
      </c>
      <c r="F62" s="122" t="s">
        <v>312</v>
      </c>
      <c r="G62" s="122" t="s">
        <v>313</v>
      </c>
      <c r="H62" s="122" t="s">
        <v>314</v>
      </c>
      <c r="I62" s="122" t="s">
        <v>315</v>
      </c>
      <c r="J62" s="122" t="s">
        <v>316</v>
      </c>
      <c r="K62" s="109" t="s">
        <v>317</v>
      </c>
      <c r="L62" s="109" t="s">
        <v>194</v>
      </c>
      <c r="M62" s="111">
        <f t="shared" si="16"/>
        <v>270</v>
      </c>
      <c r="N62" s="94"/>
      <c r="O62" s="108"/>
      <c r="P62" s="108">
        <v>217</v>
      </c>
      <c r="Q62" s="108">
        <v>53</v>
      </c>
      <c r="R62" s="108"/>
    </row>
    <row r="63" s="82" customFormat="1" ht="14.25" spans="1:18">
      <c r="A63" s="132"/>
      <c r="B63" s="133"/>
      <c r="C63" s="132"/>
      <c r="D63" s="133"/>
      <c r="E63" s="132"/>
      <c r="F63" s="133"/>
      <c r="G63" s="133"/>
      <c r="H63" s="133"/>
      <c r="I63" s="133"/>
      <c r="J63" s="133"/>
      <c r="K63" s="133"/>
      <c r="L63" s="133"/>
      <c r="M63" s="132"/>
      <c r="N63" s="132"/>
      <c r="O63" s="132"/>
      <c r="P63" s="132"/>
      <c r="Q63" s="132"/>
      <c r="R63" s="132"/>
    </row>
  </sheetData>
  <autoFilter ref="A5:R62">
    <extLst/>
  </autoFilter>
  <mergeCells count="55">
    <mergeCell ref="A1:D1"/>
    <mergeCell ref="A2:R2"/>
    <mergeCell ref="H3:L3"/>
    <mergeCell ref="M3:R3"/>
    <mergeCell ref="B6:G6"/>
    <mergeCell ref="B8:D8"/>
    <mergeCell ref="B9:D9"/>
    <mergeCell ref="B10:D10"/>
    <mergeCell ref="B11:D11"/>
    <mergeCell ref="B13:D13"/>
    <mergeCell ref="B14:D14"/>
    <mergeCell ref="B15:D15"/>
    <mergeCell ref="B16:D16"/>
    <mergeCell ref="B17:D17"/>
    <mergeCell ref="B20:D20"/>
    <mergeCell ref="B21:D21"/>
    <mergeCell ref="B22:D22"/>
    <mergeCell ref="B23:D23"/>
    <mergeCell ref="B25:D25"/>
    <mergeCell ref="B26:D26"/>
    <mergeCell ref="B28:D28"/>
    <mergeCell ref="B29:D29"/>
    <mergeCell ref="B30:D30"/>
    <mergeCell ref="B33:D33"/>
    <mergeCell ref="B35:D35"/>
    <mergeCell ref="B42:D42"/>
    <mergeCell ref="B43:D43"/>
    <mergeCell ref="B44:D44"/>
    <mergeCell ref="B45:D45"/>
    <mergeCell ref="B48:D48"/>
    <mergeCell ref="B52:D52"/>
    <mergeCell ref="B53:D53"/>
    <mergeCell ref="B57:D57"/>
    <mergeCell ref="B58:D58"/>
    <mergeCell ref="B59:D59"/>
    <mergeCell ref="B60:D60"/>
    <mergeCell ref="B61:D61"/>
    <mergeCell ref="A3:A5"/>
    <mergeCell ref="B3:B5"/>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4:R5"/>
  </mergeCells>
  <pageMargins left="0.590277777777778" right="0.393055555555556" top="0.354166666666667" bottom="0.0784722222222222" header="0.196527777777778" footer="0.275"/>
  <pageSetup paperSize="9" scale="2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318</v>
      </c>
      <c r="B1" s="1"/>
      <c r="C1" s="1"/>
      <c r="D1" s="1"/>
      <c r="E1" s="1"/>
      <c r="F1" s="1"/>
      <c r="G1" s="1"/>
      <c r="H1" s="1"/>
      <c r="I1" s="1"/>
      <c r="J1" s="1"/>
      <c r="K1" s="1"/>
      <c r="L1" s="1"/>
      <c r="M1" s="1"/>
      <c r="N1" s="1"/>
      <c r="O1" s="1"/>
    </row>
    <row r="2" spans="1:15">
      <c r="A2" s="2" t="s">
        <v>1</v>
      </c>
      <c r="B2" s="2" t="s">
        <v>2</v>
      </c>
      <c r="C2" s="2" t="s">
        <v>3</v>
      </c>
      <c r="D2" s="3" t="s">
        <v>4</v>
      </c>
      <c r="E2" s="4"/>
      <c r="F2" s="5" t="s">
        <v>5</v>
      </c>
      <c r="G2" s="6"/>
      <c r="I2" s="2" t="s">
        <v>1</v>
      </c>
      <c r="J2" s="2" t="s">
        <v>2</v>
      </c>
      <c r="K2" s="2" t="s">
        <v>3</v>
      </c>
      <c r="L2" s="3" t="s">
        <v>4</v>
      </c>
      <c r="M2" s="4"/>
      <c r="N2" s="3" t="s">
        <v>5</v>
      </c>
      <c r="O2" s="4"/>
    </row>
    <row r="3" ht="38" customHeight="1" spans="1:15">
      <c r="A3" s="2"/>
      <c r="B3" s="2"/>
      <c r="C3" s="7"/>
      <c r="D3" s="2" t="s">
        <v>8</v>
      </c>
      <c r="E3" s="8" t="s">
        <v>7</v>
      </c>
      <c r="F3" s="5" t="s">
        <v>9</v>
      </c>
      <c r="G3" s="6" t="s">
        <v>10</v>
      </c>
      <c r="I3" s="2"/>
      <c r="J3" s="2"/>
      <c r="K3" s="2"/>
      <c r="L3" s="2" t="s">
        <v>8</v>
      </c>
      <c r="M3" s="2" t="s">
        <v>7</v>
      </c>
      <c r="N3" s="5" t="s">
        <v>9</v>
      </c>
      <c r="O3" s="6" t="s">
        <v>10</v>
      </c>
    </row>
    <row r="4" spans="1:15">
      <c r="A4" s="9" t="s">
        <v>11</v>
      </c>
      <c r="B4" s="10"/>
      <c r="C4" s="11"/>
      <c r="D4" s="12"/>
      <c r="E4" s="13"/>
      <c r="F4" s="14"/>
      <c r="G4" s="15"/>
      <c r="I4" s="50"/>
      <c r="J4" s="50"/>
      <c r="K4" s="50"/>
      <c r="L4" s="51"/>
      <c r="M4" s="51"/>
      <c r="N4" s="51"/>
      <c r="O4" s="51"/>
    </row>
    <row r="5" spans="1:15">
      <c r="A5" s="16" t="s">
        <v>15</v>
      </c>
      <c r="B5" s="17" t="s">
        <v>16</v>
      </c>
      <c r="C5" s="18"/>
      <c r="D5" s="19"/>
      <c r="E5" s="20"/>
      <c r="F5" s="21"/>
      <c r="G5" s="22"/>
      <c r="I5" s="16" t="s">
        <v>153</v>
      </c>
      <c r="J5" s="17" t="s">
        <v>154</v>
      </c>
      <c r="K5" s="18"/>
      <c r="L5" s="19"/>
      <c r="M5" s="49"/>
      <c r="N5" s="21"/>
      <c r="O5" s="22"/>
    </row>
    <row r="6" spans="1:15">
      <c r="A6" s="23" t="s">
        <v>13</v>
      </c>
      <c r="B6" s="24" t="s">
        <v>18</v>
      </c>
      <c r="C6" s="25"/>
      <c r="D6" s="26"/>
      <c r="E6" s="27"/>
      <c r="F6" s="28"/>
      <c r="G6" s="29"/>
      <c r="I6" s="41" t="s">
        <v>13</v>
      </c>
      <c r="J6" s="52" t="s">
        <v>276</v>
      </c>
      <c r="K6" s="42"/>
      <c r="L6" s="43"/>
      <c r="M6" s="53"/>
      <c r="N6" s="45"/>
      <c r="O6" s="46"/>
    </row>
    <row r="7" spans="1:15">
      <c r="A7" s="30">
        <v>1</v>
      </c>
      <c r="B7" s="31" t="s">
        <v>180</v>
      </c>
      <c r="C7" s="32"/>
      <c r="D7" s="33"/>
      <c r="E7" s="34"/>
      <c r="F7" s="35"/>
      <c r="G7" s="15"/>
      <c r="I7" s="30">
        <v>1</v>
      </c>
      <c r="J7" s="47" t="s">
        <v>17</v>
      </c>
      <c r="K7" s="32"/>
      <c r="L7" s="33"/>
      <c r="M7" s="54"/>
      <c r="N7" s="35"/>
      <c r="O7" s="15"/>
    </row>
    <row r="8" spans="1:15">
      <c r="A8" s="36" t="s">
        <v>319</v>
      </c>
      <c r="B8" s="31" t="s">
        <v>320</v>
      </c>
      <c r="C8" s="32"/>
      <c r="D8" s="33"/>
      <c r="E8" s="34"/>
      <c r="F8" s="35"/>
      <c r="G8" s="15"/>
      <c r="I8" s="30">
        <v>2</v>
      </c>
      <c r="J8" s="55" t="s">
        <v>277</v>
      </c>
      <c r="K8" s="32"/>
      <c r="L8" s="33"/>
      <c r="M8" s="54"/>
      <c r="N8" s="35"/>
      <c r="O8" s="15"/>
    </row>
    <row r="9" ht="18" customHeight="1" spans="1:15">
      <c r="A9" s="36" t="s">
        <v>321</v>
      </c>
      <c r="B9" s="31" t="s">
        <v>182</v>
      </c>
      <c r="C9" s="32"/>
      <c r="D9" s="33"/>
      <c r="E9" s="34"/>
      <c r="F9" s="35"/>
      <c r="G9" s="15"/>
      <c r="I9" s="30">
        <v>3</v>
      </c>
      <c r="J9" s="37" t="s">
        <v>23</v>
      </c>
      <c r="K9" s="32"/>
      <c r="L9" s="33"/>
      <c r="M9" s="54"/>
      <c r="N9" s="35"/>
      <c r="O9" s="15"/>
    </row>
    <row r="10" ht="18" customHeight="1" spans="1:15">
      <c r="A10" s="30">
        <v>2</v>
      </c>
      <c r="B10" s="31" t="s">
        <v>195</v>
      </c>
      <c r="C10" s="32"/>
      <c r="D10" s="33"/>
      <c r="E10" s="34"/>
      <c r="F10" s="35"/>
      <c r="G10" s="15"/>
      <c r="I10" s="30">
        <v>4</v>
      </c>
      <c r="J10" s="37" t="s">
        <v>26</v>
      </c>
      <c r="K10" s="32"/>
      <c r="L10" s="33"/>
      <c r="M10" s="54"/>
      <c r="N10" s="35"/>
      <c r="O10" s="15"/>
    </row>
    <row r="11" ht="27" customHeight="1" spans="1:15">
      <c r="A11" s="36" t="s">
        <v>319</v>
      </c>
      <c r="B11" s="10" t="s">
        <v>32</v>
      </c>
      <c r="C11" s="32"/>
      <c r="D11" s="33"/>
      <c r="E11" s="34"/>
      <c r="F11" s="35"/>
      <c r="G11" s="15"/>
      <c r="I11" s="30">
        <v>5</v>
      </c>
      <c r="J11" s="56" t="s">
        <v>286</v>
      </c>
      <c r="K11" s="32"/>
      <c r="L11" s="33"/>
      <c r="M11" s="54"/>
      <c r="N11" s="35"/>
      <c r="O11" s="15"/>
    </row>
    <row r="12" ht="27" customHeight="1" spans="1:15">
      <c r="A12" s="36" t="s">
        <v>321</v>
      </c>
      <c r="B12" s="10" t="s">
        <v>196</v>
      </c>
      <c r="C12" s="32"/>
      <c r="D12" s="33"/>
      <c r="E12" s="34"/>
      <c r="F12" s="35"/>
      <c r="G12" s="15"/>
      <c r="I12" s="30">
        <v>6</v>
      </c>
      <c r="J12" s="37" t="s">
        <v>322</v>
      </c>
      <c r="K12" s="32"/>
      <c r="L12" s="33"/>
      <c r="M12" s="54"/>
      <c r="N12" s="35"/>
      <c r="O12" s="15"/>
    </row>
    <row r="13" ht="27" customHeight="1" spans="1:15">
      <c r="A13" s="36" t="s">
        <v>323</v>
      </c>
      <c r="B13" s="10" t="s">
        <v>35</v>
      </c>
      <c r="C13" s="32"/>
      <c r="D13" s="33"/>
      <c r="E13" s="34"/>
      <c r="F13" s="35"/>
      <c r="G13" s="15"/>
      <c r="I13" s="30">
        <v>7</v>
      </c>
      <c r="J13" s="57" t="s">
        <v>324</v>
      </c>
      <c r="K13" s="32"/>
      <c r="L13" s="33"/>
      <c r="M13" s="54"/>
      <c r="N13" s="35"/>
      <c r="O13" s="15"/>
    </row>
    <row r="14" ht="18" customHeight="1" spans="1:15">
      <c r="A14" s="36" t="s">
        <v>325</v>
      </c>
      <c r="B14" s="10" t="s">
        <v>197</v>
      </c>
      <c r="C14" s="32"/>
      <c r="D14" s="33"/>
      <c r="E14" s="34"/>
      <c r="F14" s="35"/>
      <c r="G14" s="15"/>
      <c r="I14" s="30">
        <v>8</v>
      </c>
      <c r="J14" s="47" t="s">
        <v>36</v>
      </c>
      <c r="K14" s="32"/>
      <c r="L14" s="33"/>
      <c r="M14" s="54"/>
      <c r="N14" s="35"/>
      <c r="O14" s="15"/>
    </row>
    <row r="15" ht="18" customHeight="1" spans="1:15">
      <c r="A15" s="30">
        <v>3</v>
      </c>
      <c r="B15" s="31" t="s">
        <v>50</v>
      </c>
      <c r="C15" s="32"/>
      <c r="D15" s="33"/>
      <c r="E15" s="34"/>
      <c r="F15" s="35"/>
      <c r="G15" s="15"/>
      <c r="I15" s="30">
        <v>9</v>
      </c>
      <c r="J15" s="47" t="s">
        <v>115</v>
      </c>
      <c r="K15" s="32"/>
      <c r="L15" s="33"/>
      <c r="M15" s="54"/>
      <c r="N15" s="35"/>
      <c r="O15" s="15"/>
    </row>
    <row r="16" ht="18" customHeight="1" spans="1:15">
      <c r="A16" s="30">
        <v>4</v>
      </c>
      <c r="B16" s="31" t="s">
        <v>53</v>
      </c>
      <c r="C16" s="32"/>
      <c r="D16" s="33"/>
      <c r="E16" s="34"/>
      <c r="F16" s="35"/>
      <c r="G16" s="15"/>
      <c r="I16" s="58" t="s">
        <v>42</v>
      </c>
      <c r="J16" s="52" t="s">
        <v>43</v>
      </c>
      <c r="K16" s="52"/>
      <c r="L16" s="52"/>
      <c r="M16" s="52"/>
      <c r="N16" s="52"/>
      <c r="O16" s="52"/>
    </row>
    <row r="17" ht="24" customHeight="1" spans="1:15">
      <c r="A17" s="36" t="s">
        <v>319</v>
      </c>
      <c r="B17" s="10" t="s">
        <v>213</v>
      </c>
      <c r="C17" s="32"/>
      <c r="D17" s="33"/>
      <c r="E17" s="34"/>
      <c r="F17" s="35"/>
      <c r="G17" s="15"/>
      <c r="I17" s="30">
        <v>1</v>
      </c>
      <c r="J17" s="37" t="s">
        <v>46</v>
      </c>
      <c r="K17" s="32"/>
      <c r="L17" s="33"/>
      <c r="M17" s="54"/>
      <c r="N17" s="35"/>
      <c r="O17" s="15"/>
    </row>
    <row r="18" ht="24" customHeight="1" spans="1:15">
      <c r="A18" s="36" t="s">
        <v>321</v>
      </c>
      <c r="B18" s="10" t="s">
        <v>214</v>
      </c>
      <c r="C18" s="32"/>
      <c r="D18" s="33"/>
      <c r="E18" s="34"/>
      <c r="F18" s="35"/>
      <c r="G18" s="15"/>
      <c r="I18" s="30">
        <v>2</v>
      </c>
      <c r="J18" s="37" t="s">
        <v>48</v>
      </c>
      <c r="K18" s="32"/>
      <c r="L18" s="33"/>
      <c r="M18" s="54"/>
      <c r="N18" s="35"/>
      <c r="O18" s="15"/>
    </row>
    <row r="19" ht="24" customHeight="1" spans="1:15">
      <c r="A19" s="36" t="s">
        <v>323</v>
      </c>
      <c r="B19" s="10" t="s">
        <v>326</v>
      </c>
      <c r="C19" s="32"/>
      <c r="D19" s="33"/>
      <c r="E19" s="34"/>
      <c r="F19" s="35"/>
      <c r="G19" s="15"/>
      <c r="I19" s="30">
        <v>3</v>
      </c>
      <c r="J19" s="37" t="s">
        <v>51</v>
      </c>
      <c r="K19" s="32"/>
      <c r="L19" s="33"/>
      <c r="M19" s="54"/>
      <c r="N19" s="35"/>
      <c r="O19" s="15"/>
    </row>
    <row r="20" ht="24" customHeight="1" spans="1:15">
      <c r="A20" s="36" t="s">
        <v>325</v>
      </c>
      <c r="B20" s="10" t="s">
        <v>44</v>
      </c>
      <c r="C20" s="32"/>
      <c r="D20" s="33"/>
      <c r="E20" s="34"/>
      <c r="F20" s="35"/>
      <c r="G20" s="15"/>
      <c r="I20" s="30">
        <v>4</v>
      </c>
      <c r="J20" s="37" t="s">
        <v>54</v>
      </c>
      <c r="K20" s="32"/>
      <c r="L20" s="33"/>
      <c r="M20" s="54"/>
      <c r="N20" s="35"/>
      <c r="O20" s="15"/>
    </row>
    <row r="21" spans="1:15">
      <c r="A21" s="30">
        <v>5</v>
      </c>
      <c r="B21" s="31" t="s">
        <v>55</v>
      </c>
      <c r="C21" s="32"/>
      <c r="D21" s="33"/>
      <c r="E21" s="34"/>
      <c r="F21" s="35"/>
      <c r="G21" s="15"/>
      <c r="I21" s="58" t="s">
        <v>56</v>
      </c>
      <c r="J21" s="52" t="s">
        <v>57</v>
      </c>
      <c r="K21" s="52"/>
      <c r="L21" s="52"/>
      <c r="M21" s="52"/>
      <c r="N21" s="52"/>
      <c r="O21" s="52"/>
    </row>
    <row r="22" ht="22" customHeight="1" spans="1:15">
      <c r="A22" s="30">
        <v>6</v>
      </c>
      <c r="B22" s="31" t="s">
        <v>327</v>
      </c>
      <c r="C22" s="32"/>
      <c r="D22" s="33"/>
      <c r="E22" s="34"/>
      <c r="F22" s="35"/>
      <c r="G22" s="15"/>
      <c r="I22" s="30">
        <v>1</v>
      </c>
      <c r="J22" s="56" t="s">
        <v>59</v>
      </c>
      <c r="K22" s="32"/>
      <c r="L22" s="33"/>
      <c r="M22" s="54"/>
      <c r="N22" s="35"/>
      <c r="O22" s="15"/>
    </row>
    <row r="23" ht="29" customHeight="1" spans="1:15">
      <c r="A23" s="30">
        <v>7</v>
      </c>
      <c r="B23" s="37" t="s">
        <v>328</v>
      </c>
      <c r="C23" s="32"/>
      <c r="D23" s="33"/>
      <c r="E23" s="34"/>
      <c r="F23" s="35"/>
      <c r="G23" s="15"/>
      <c r="I23" s="30">
        <v>2</v>
      </c>
      <c r="J23" s="37" t="s">
        <v>61</v>
      </c>
      <c r="K23" s="32"/>
      <c r="L23" s="33"/>
      <c r="M23" s="54"/>
      <c r="N23" s="35"/>
      <c r="O23" s="15"/>
    </row>
    <row r="24" ht="29" customHeight="1" spans="1:15">
      <c r="A24" s="23" t="s">
        <v>42</v>
      </c>
      <c r="B24" s="38" t="s">
        <v>60</v>
      </c>
      <c r="C24" s="25"/>
      <c r="D24" s="26"/>
      <c r="E24" s="27"/>
      <c r="F24" s="28"/>
      <c r="G24" s="29"/>
      <c r="I24" s="30">
        <v>3</v>
      </c>
      <c r="J24" s="37" t="s">
        <v>64</v>
      </c>
      <c r="K24" s="32"/>
      <c r="L24" s="33"/>
      <c r="M24" s="54"/>
      <c r="N24" s="35"/>
      <c r="O24" s="15"/>
    </row>
    <row r="25" ht="29" customHeight="1" spans="1:15">
      <c r="A25" s="30">
        <v>1</v>
      </c>
      <c r="B25" s="37" t="s">
        <v>62</v>
      </c>
      <c r="C25" s="32"/>
      <c r="D25" s="33"/>
      <c r="E25" s="34"/>
      <c r="F25" s="35"/>
      <c r="G25" s="15"/>
      <c r="I25" s="30">
        <v>4</v>
      </c>
      <c r="J25" s="37" t="s">
        <v>329</v>
      </c>
      <c r="K25" s="32"/>
      <c r="L25" s="33"/>
      <c r="M25" s="54"/>
      <c r="N25" s="35"/>
      <c r="O25" s="15"/>
    </row>
    <row r="26" ht="29" customHeight="1" spans="1:15">
      <c r="A26" s="30">
        <v>2</v>
      </c>
      <c r="B26" s="39" t="s">
        <v>65</v>
      </c>
      <c r="C26" s="32"/>
      <c r="D26" s="33"/>
      <c r="E26" s="34"/>
      <c r="F26" s="35"/>
      <c r="G26" s="15"/>
      <c r="I26" s="30">
        <v>5</v>
      </c>
      <c r="J26" s="37" t="s">
        <v>68</v>
      </c>
      <c r="K26" s="32"/>
      <c r="L26" s="33"/>
      <c r="M26" s="54"/>
      <c r="N26" s="35"/>
      <c r="O26" s="15"/>
    </row>
    <row r="27" ht="24" spans="1:15">
      <c r="A27" s="30">
        <v>3</v>
      </c>
      <c r="B27" s="37" t="s">
        <v>67</v>
      </c>
      <c r="C27" s="32"/>
      <c r="D27" s="33"/>
      <c r="E27" s="34"/>
      <c r="F27" s="35"/>
      <c r="G27" s="15"/>
      <c r="I27" s="30">
        <v>6</v>
      </c>
      <c r="J27" s="37" t="s">
        <v>330</v>
      </c>
      <c r="K27" s="11"/>
      <c r="L27" s="12"/>
      <c r="M27" s="59"/>
      <c r="N27" s="14"/>
      <c r="O27" s="15"/>
    </row>
    <row r="28" spans="1:15">
      <c r="A28" s="30">
        <v>4</v>
      </c>
      <c r="B28" s="37" t="s">
        <v>69</v>
      </c>
      <c r="C28" s="32"/>
      <c r="D28" s="33"/>
      <c r="E28" s="34"/>
      <c r="F28" s="35"/>
      <c r="G28" s="15"/>
      <c r="I28" s="16" t="s">
        <v>72</v>
      </c>
      <c r="J28" s="17" t="s">
        <v>73</v>
      </c>
      <c r="K28" s="18"/>
      <c r="L28" s="19"/>
      <c r="M28" s="49"/>
      <c r="N28" s="21"/>
      <c r="O28" s="22"/>
    </row>
    <row r="29" spans="1:15">
      <c r="A29" s="23" t="s">
        <v>56</v>
      </c>
      <c r="B29" s="38" t="s">
        <v>228</v>
      </c>
      <c r="C29" s="25"/>
      <c r="D29" s="26"/>
      <c r="E29" s="27"/>
      <c r="F29" s="28"/>
      <c r="G29" s="29"/>
      <c r="I29" s="41" t="s">
        <v>13</v>
      </c>
      <c r="J29" s="52" t="s">
        <v>73</v>
      </c>
      <c r="K29" s="42"/>
      <c r="L29" s="43"/>
      <c r="M29" s="53"/>
      <c r="N29" s="45"/>
      <c r="O29" s="46"/>
    </row>
    <row r="30" spans="1:15">
      <c r="A30" s="30">
        <v>1</v>
      </c>
      <c r="B30" s="37" t="s">
        <v>229</v>
      </c>
      <c r="C30" s="32"/>
      <c r="D30" s="33"/>
      <c r="E30" s="34"/>
      <c r="F30" s="35"/>
      <c r="G30" s="15"/>
      <c r="I30" s="30">
        <v>1</v>
      </c>
      <c r="J30" s="37" t="s">
        <v>75</v>
      </c>
      <c r="K30" s="32"/>
      <c r="L30" s="33"/>
      <c r="M30" s="54"/>
      <c r="N30" s="35"/>
      <c r="O30" s="15"/>
    </row>
    <row r="31" spans="1:15">
      <c r="A31" s="36" t="s">
        <v>319</v>
      </c>
      <c r="B31" s="37" t="s">
        <v>74</v>
      </c>
      <c r="C31" s="32"/>
      <c r="D31" s="33"/>
      <c r="E31" s="34"/>
      <c r="F31" s="35"/>
      <c r="G31" s="15"/>
      <c r="I31" s="30">
        <v>2</v>
      </c>
      <c r="J31" s="37" t="s">
        <v>77</v>
      </c>
      <c r="K31" s="32"/>
      <c r="L31" s="33"/>
      <c r="M31" s="54"/>
      <c r="N31" s="35"/>
      <c r="O31" s="15"/>
    </row>
    <row r="32" spans="1:15">
      <c r="A32" s="36" t="s">
        <v>321</v>
      </c>
      <c r="B32" s="37" t="s">
        <v>78</v>
      </c>
      <c r="C32" s="32"/>
      <c r="D32" s="33"/>
      <c r="E32" s="34"/>
      <c r="F32" s="35"/>
      <c r="G32" s="15"/>
      <c r="I32" s="30">
        <v>3</v>
      </c>
      <c r="J32" s="47" t="s">
        <v>331</v>
      </c>
      <c r="K32" s="11"/>
      <c r="L32" s="12"/>
      <c r="M32" s="59"/>
      <c r="N32" s="14"/>
      <c r="O32" s="15"/>
    </row>
    <row r="33" spans="1:15">
      <c r="A33" s="36" t="s">
        <v>323</v>
      </c>
      <c r="B33" s="37" t="s">
        <v>230</v>
      </c>
      <c r="C33" s="32"/>
      <c r="D33" s="33"/>
      <c r="E33" s="34"/>
      <c r="F33" s="35"/>
      <c r="G33" s="15"/>
      <c r="I33" s="16" t="s">
        <v>82</v>
      </c>
      <c r="J33" s="17" t="s">
        <v>83</v>
      </c>
      <c r="K33" s="18"/>
      <c r="L33" s="19"/>
      <c r="M33" s="49"/>
      <c r="N33" s="21"/>
      <c r="O33" s="22"/>
    </row>
    <row r="34" spans="1:15">
      <c r="A34" s="36" t="s">
        <v>325</v>
      </c>
      <c r="B34" s="37" t="s">
        <v>245</v>
      </c>
      <c r="C34" s="32"/>
      <c r="D34" s="33"/>
      <c r="E34" s="34"/>
      <c r="F34" s="35"/>
      <c r="G34" s="15"/>
      <c r="I34" s="58" t="s">
        <v>13</v>
      </c>
      <c r="J34" s="52" t="s">
        <v>85</v>
      </c>
      <c r="K34" s="52"/>
      <c r="L34" s="52"/>
      <c r="M34" s="52"/>
      <c r="N34" s="52"/>
      <c r="O34" s="52"/>
    </row>
    <row r="35" spans="1:15">
      <c r="A35" s="30">
        <v>2</v>
      </c>
      <c r="B35" s="39" t="s">
        <v>84</v>
      </c>
      <c r="C35" s="32"/>
      <c r="D35" s="33"/>
      <c r="E35" s="34"/>
      <c r="F35" s="35"/>
      <c r="G35" s="15"/>
      <c r="I35" s="30">
        <v>1</v>
      </c>
      <c r="J35" s="60" t="s">
        <v>88</v>
      </c>
      <c r="K35" s="32"/>
      <c r="L35" s="33"/>
      <c r="M35" s="54"/>
      <c r="N35" s="35"/>
      <c r="O35" s="15"/>
    </row>
    <row r="36" spans="1:15">
      <c r="A36" s="23" t="s">
        <v>86</v>
      </c>
      <c r="B36" s="40" t="s">
        <v>87</v>
      </c>
      <c r="C36" s="25"/>
      <c r="D36" s="26"/>
      <c r="E36" s="27"/>
      <c r="F36" s="28"/>
      <c r="G36" s="29"/>
      <c r="I36" s="58" t="s">
        <v>42</v>
      </c>
      <c r="J36" s="52" t="s">
        <v>90</v>
      </c>
      <c r="K36" s="52"/>
      <c r="L36" s="52"/>
      <c r="M36" s="52"/>
      <c r="N36" s="52"/>
      <c r="O36" s="52"/>
    </row>
    <row r="37" spans="1:15">
      <c r="A37" s="30">
        <v>1</v>
      </c>
      <c r="B37" s="39" t="s">
        <v>89</v>
      </c>
      <c r="C37" s="32"/>
      <c r="D37" s="33"/>
      <c r="E37" s="34"/>
      <c r="F37" s="35"/>
      <c r="G37" s="15"/>
      <c r="I37" s="30">
        <v>1</v>
      </c>
      <c r="J37" s="37" t="s">
        <v>309</v>
      </c>
      <c r="K37" s="32"/>
      <c r="L37" s="33"/>
      <c r="M37" s="54"/>
      <c r="N37" s="35"/>
      <c r="O37" s="15"/>
    </row>
    <row r="38" spans="1:15">
      <c r="A38" s="30">
        <v>2</v>
      </c>
      <c r="B38" s="39" t="s">
        <v>91</v>
      </c>
      <c r="C38" s="32"/>
      <c r="D38" s="33"/>
      <c r="E38" s="34"/>
      <c r="F38" s="35"/>
      <c r="G38" s="15"/>
      <c r="I38" s="30">
        <v>2</v>
      </c>
      <c r="J38" s="37" t="s">
        <v>332</v>
      </c>
      <c r="K38" s="32"/>
      <c r="L38" s="33"/>
      <c r="M38" s="54"/>
      <c r="N38" s="35"/>
      <c r="O38" s="15"/>
    </row>
    <row r="39" spans="1:15">
      <c r="A39" s="30">
        <v>3</v>
      </c>
      <c r="B39" s="39" t="s">
        <v>94</v>
      </c>
      <c r="C39" s="32"/>
      <c r="D39" s="33"/>
      <c r="E39" s="34"/>
      <c r="F39" s="35"/>
      <c r="G39" s="15"/>
      <c r="I39" s="30">
        <v>3</v>
      </c>
      <c r="J39" s="37" t="s">
        <v>97</v>
      </c>
      <c r="K39" s="32"/>
      <c r="L39" s="33"/>
      <c r="M39" s="54"/>
      <c r="N39" s="35"/>
      <c r="O39" s="15"/>
    </row>
    <row r="40" spans="1:15">
      <c r="A40" s="30">
        <v>4</v>
      </c>
      <c r="B40" s="39" t="s">
        <v>96</v>
      </c>
      <c r="C40" s="32"/>
      <c r="D40" s="33"/>
      <c r="E40" s="34"/>
      <c r="F40" s="35"/>
      <c r="G40" s="15"/>
      <c r="I40" s="58" t="s">
        <v>56</v>
      </c>
      <c r="J40" s="52" t="s">
        <v>100</v>
      </c>
      <c r="K40" s="52"/>
      <c r="L40" s="52"/>
      <c r="M40" s="52"/>
      <c r="N40" s="52"/>
      <c r="O40" s="52"/>
    </row>
    <row r="41" spans="1:15">
      <c r="A41" s="23" t="s">
        <v>98</v>
      </c>
      <c r="B41" s="40" t="s">
        <v>99</v>
      </c>
      <c r="C41" s="25"/>
      <c r="D41" s="26"/>
      <c r="E41" s="27"/>
      <c r="F41" s="28"/>
      <c r="G41" s="29"/>
      <c r="I41" s="30">
        <v>1</v>
      </c>
      <c r="J41" s="37" t="s">
        <v>103</v>
      </c>
      <c r="K41" s="32"/>
      <c r="L41" s="33"/>
      <c r="M41" s="54"/>
      <c r="N41" s="35"/>
      <c r="O41" s="15"/>
    </row>
    <row r="42" spans="1:15">
      <c r="A42" s="30">
        <v>1</v>
      </c>
      <c r="B42" s="37" t="s">
        <v>101</v>
      </c>
      <c r="C42" s="32"/>
      <c r="D42" s="33"/>
      <c r="E42" s="34"/>
      <c r="F42" s="35"/>
      <c r="G42" s="15"/>
      <c r="I42" s="30">
        <v>2</v>
      </c>
      <c r="J42" s="37" t="s">
        <v>106</v>
      </c>
      <c r="K42" s="32"/>
      <c r="L42" s="33"/>
      <c r="M42" s="54"/>
      <c r="N42" s="35"/>
      <c r="O42" s="15"/>
    </row>
    <row r="43" spans="1:15">
      <c r="A43" s="30">
        <v>2</v>
      </c>
      <c r="B43" s="37" t="s">
        <v>104</v>
      </c>
      <c r="C43" s="32"/>
      <c r="D43" s="33"/>
      <c r="E43" s="34"/>
      <c r="F43" s="35"/>
      <c r="G43" s="15"/>
      <c r="I43" s="30">
        <v>3</v>
      </c>
      <c r="J43" s="37" t="s">
        <v>108</v>
      </c>
      <c r="K43" s="32"/>
      <c r="L43" s="33"/>
      <c r="M43" s="54"/>
      <c r="N43" s="35"/>
      <c r="O43" s="15"/>
    </row>
    <row r="44" spans="1:15">
      <c r="A44" s="30">
        <v>3</v>
      </c>
      <c r="B44" s="37" t="s">
        <v>107</v>
      </c>
      <c r="C44" s="32"/>
      <c r="D44" s="33"/>
      <c r="E44" s="34"/>
      <c r="F44" s="35"/>
      <c r="G44" s="15"/>
      <c r="I44" s="30">
        <v>4</v>
      </c>
      <c r="J44" s="37" t="s">
        <v>110</v>
      </c>
      <c r="K44" s="32"/>
      <c r="L44" s="33"/>
      <c r="M44" s="54"/>
      <c r="N44" s="35"/>
      <c r="O44" s="15"/>
    </row>
    <row r="45" spans="1:15">
      <c r="A45" s="30">
        <v>4</v>
      </c>
      <c r="B45" s="37" t="s">
        <v>109</v>
      </c>
      <c r="C45" s="32"/>
      <c r="D45" s="33"/>
      <c r="E45" s="34"/>
      <c r="F45" s="35"/>
      <c r="G45" s="15"/>
      <c r="I45" s="30">
        <v>5</v>
      </c>
      <c r="J45" s="37" t="s">
        <v>112</v>
      </c>
      <c r="K45" s="32"/>
      <c r="L45" s="33"/>
      <c r="M45" s="54"/>
      <c r="N45" s="35"/>
      <c r="O45" s="15"/>
    </row>
    <row r="46" spans="1:15">
      <c r="A46" s="30">
        <v>5</v>
      </c>
      <c r="B46" s="37" t="s">
        <v>113</v>
      </c>
      <c r="C46" s="32"/>
      <c r="D46" s="33"/>
      <c r="E46" s="34"/>
      <c r="F46" s="35"/>
      <c r="G46" s="15"/>
      <c r="I46" s="30">
        <v>6</v>
      </c>
      <c r="J46" s="37" t="s">
        <v>114</v>
      </c>
      <c r="K46" s="32"/>
      <c r="L46" s="33"/>
      <c r="M46" s="54"/>
      <c r="N46" s="35"/>
      <c r="O46" s="15"/>
    </row>
    <row r="47" spans="1:15">
      <c r="A47" s="30">
        <v>6</v>
      </c>
      <c r="B47" s="37" t="s">
        <v>115</v>
      </c>
      <c r="C47" s="32"/>
      <c r="D47" s="33"/>
      <c r="E47" s="34"/>
      <c r="F47" s="35"/>
      <c r="G47" s="15"/>
      <c r="I47" s="58" t="s">
        <v>86</v>
      </c>
      <c r="J47" s="52" t="s">
        <v>116</v>
      </c>
      <c r="K47" s="52"/>
      <c r="L47" s="52"/>
      <c r="M47" s="52"/>
      <c r="N47" s="52"/>
      <c r="O47" s="52"/>
    </row>
    <row r="48" spans="1:15">
      <c r="A48" s="16" t="s">
        <v>117</v>
      </c>
      <c r="B48" s="17" t="s">
        <v>118</v>
      </c>
      <c r="C48" s="18"/>
      <c r="D48" s="19"/>
      <c r="E48" s="20"/>
      <c r="F48" s="21"/>
      <c r="G48" s="22"/>
      <c r="I48" s="30">
        <v>1</v>
      </c>
      <c r="J48" s="37" t="s">
        <v>119</v>
      </c>
      <c r="K48" s="32"/>
      <c r="L48" s="33"/>
      <c r="M48" s="54"/>
      <c r="N48" s="35"/>
      <c r="O48" s="15"/>
    </row>
    <row r="49" spans="1:15">
      <c r="A49" s="41" t="s">
        <v>13</v>
      </c>
      <c r="B49" s="38" t="s">
        <v>120</v>
      </c>
      <c r="C49" s="42"/>
      <c r="D49" s="43"/>
      <c r="E49" s="44"/>
      <c r="F49" s="45"/>
      <c r="G49" s="46"/>
      <c r="I49" s="30">
        <v>2</v>
      </c>
      <c r="J49" s="37" t="s">
        <v>121</v>
      </c>
      <c r="K49" s="32"/>
      <c r="L49" s="33"/>
      <c r="M49" s="54"/>
      <c r="N49" s="35"/>
      <c r="O49" s="15"/>
    </row>
    <row r="50" spans="1:15">
      <c r="A50" s="30">
        <v>1</v>
      </c>
      <c r="B50" s="37" t="s">
        <v>122</v>
      </c>
      <c r="C50" s="32"/>
      <c r="D50" s="33"/>
      <c r="E50" s="34"/>
      <c r="F50" s="35"/>
      <c r="G50" s="15"/>
      <c r="I50" s="30">
        <v>3</v>
      </c>
      <c r="J50" s="37" t="s">
        <v>123</v>
      </c>
      <c r="K50" s="32"/>
      <c r="L50" s="33"/>
      <c r="M50" s="54"/>
      <c r="N50" s="35"/>
      <c r="O50" s="15"/>
    </row>
    <row r="51" spans="1:15">
      <c r="A51" s="30">
        <v>2</v>
      </c>
      <c r="B51" s="37" t="s">
        <v>333</v>
      </c>
      <c r="C51" s="32"/>
      <c r="D51" s="33"/>
      <c r="E51" s="34"/>
      <c r="F51" s="35"/>
      <c r="G51" s="15"/>
      <c r="I51" s="30">
        <v>4</v>
      </c>
      <c r="J51" s="37" t="s">
        <v>125</v>
      </c>
      <c r="K51" s="32"/>
      <c r="L51" s="33"/>
      <c r="M51" s="54"/>
      <c r="N51" s="35"/>
      <c r="O51" s="15"/>
    </row>
    <row r="52" spans="1:15">
      <c r="A52" s="23" t="s">
        <v>42</v>
      </c>
      <c r="B52" s="38" t="s">
        <v>334</v>
      </c>
      <c r="C52" s="25"/>
      <c r="D52" s="26"/>
      <c r="E52" s="27"/>
      <c r="F52" s="28"/>
      <c r="G52" s="29"/>
      <c r="I52" s="30">
        <v>5</v>
      </c>
      <c r="J52" s="37" t="s">
        <v>127</v>
      </c>
      <c r="K52" s="32"/>
      <c r="L52" s="33"/>
      <c r="M52" s="54"/>
      <c r="N52" s="35"/>
      <c r="O52" s="15"/>
    </row>
    <row r="53" spans="1:15">
      <c r="A53" s="30">
        <v>1</v>
      </c>
      <c r="B53" s="37" t="s">
        <v>131</v>
      </c>
      <c r="C53" s="32"/>
      <c r="D53" s="33"/>
      <c r="E53" s="34"/>
      <c r="F53" s="35"/>
      <c r="G53" s="15"/>
      <c r="I53" s="16" t="s">
        <v>129</v>
      </c>
      <c r="J53" s="17" t="s">
        <v>130</v>
      </c>
      <c r="K53" s="18"/>
      <c r="L53" s="19"/>
      <c r="M53" s="61"/>
      <c r="N53" s="21"/>
      <c r="O53" s="22"/>
    </row>
    <row r="54" spans="1:15">
      <c r="A54" s="30">
        <v>2</v>
      </c>
      <c r="B54" s="37" t="s">
        <v>133</v>
      </c>
      <c r="C54" s="32"/>
      <c r="D54" s="33"/>
      <c r="E54" s="34"/>
      <c r="F54" s="35"/>
      <c r="G54" s="15"/>
      <c r="I54" s="58" t="s">
        <v>13</v>
      </c>
      <c r="J54" s="52" t="s">
        <v>132</v>
      </c>
      <c r="K54" s="52"/>
      <c r="L54" s="52"/>
      <c r="M54" s="52"/>
      <c r="N54" s="52"/>
      <c r="O54" s="52"/>
    </row>
    <row r="55" spans="1:15">
      <c r="A55" s="23" t="s">
        <v>56</v>
      </c>
      <c r="B55" s="38" t="s">
        <v>135</v>
      </c>
      <c r="C55" s="25"/>
      <c r="D55" s="26"/>
      <c r="E55" s="27"/>
      <c r="F55" s="28"/>
      <c r="G55" s="29"/>
      <c r="I55" s="30">
        <v>1</v>
      </c>
      <c r="J55" s="60" t="s">
        <v>134</v>
      </c>
      <c r="K55" s="32"/>
      <c r="L55" s="33"/>
      <c r="M55" s="62"/>
      <c r="N55" s="35"/>
      <c r="O55" s="15"/>
    </row>
    <row r="56" spans="1:15">
      <c r="A56" s="30">
        <v>1</v>
      </c>
      <c r="B56" s="37" t="s">
        <v>137</v>
      </c>
      <c r="C56" s="32"/>
      <c r="D56" s="33"/>
      <c r="E56" s="34"/>
      <c r="F56" s="35"/>
      <c r="G56" s="15"/>
      <c r="I56" s="30">
        <v>2</v>
      </c>
      <c r="J56" s="60" t="s">
        <v>136</v>
      </c>
      <c r="K56" s="32"/>
      <c r="L56" s="33"/>
      <c r="M56" s="62"/>
      <c r="N56" s="35"/>
      <c r="O56" s="15"/>
    </row>
    <row r="57" spans="1:15">
      <c r="A57" s="30">
        <v>2</v>
      </c>
      <c r="B57" s="47" t="s">
        <v>335</v>
      </c>
      <c r="C57" s="32"/>
      <c r="D57" s="33"/>
      <c r="E57" s="34"/>
      <c r="F57" s="35"/>
      <c r="G57" s="15"/>
      <c r="I57" s="58" t="s">
        <v>42</v>
      </c>
      <c r="J57" s="52" t="s">
        <v>138</v>
      </c>
      <c r="K57" s="52"/>
      <c r="L57" s="52"/>
      <c r="M57" s="52"/>
      <c r="N57" s="52"/>
      <c r="O57" s="52"/>
    </row>
    <row r="58" spans="1:15">
      <c r="A58" s="23" t="s">
        <v>86</v>
      </c>
      <c r="B58" s="48" t="s">
        <v>141</v>
      </c>
      <c r="C58" s="25"/>
      <c r="D58" s="26"/>
      <c r="E58" s="27"/>
      <c r="F58" s="28"/>
      <c r="G58" s="29"/>
      <c r="I58" s="30">
        <v>1</v>
      </c>
      <c r="J58" s="60" t="s">
        <v>140</v>
      </c>
      <c r="K58" s="32"/>
      <c r="L58" s="33"/>
      <c r="M58" s="62"/>
      <c r="N58" s="35"/>
      <c r="O58" s="15"/>
    </row>
    <row r="59" spans="1:15">
      <c r="A59" s="30">
        <v>1</v>
      </c>
      <c r="B59" s="47" t="s">
        <v>143</v>
      </c>
      <c r="C59" s="32"/>
      <c r="D59" s="33"/>
      <c r="E59" s="34"/>
      <c r="F59" s="35"/>
      <c r="G59" s="15"/>
      <c r="I59" s="30">
        <v>2</v>
      </c>
      <c r="J59" s="60" t="s">
        <v>336</v>
      </c>
      <c r="K59" s="32"/>
      <c r="L59" s="33"/>
      <c r="M59" s="62"/>
      <c r="N59" s="35"/>
      <c r="O59" s="15"/>
    </row>
    <row r="60" spans="1:15">
      <c r="A60" s="30">
        <v>2</v>
      </c>
      <c r="B60" s="47" t="s">
        <v>145</v>
      </c>
      <c r="C60" s="32"/>
      <c r="D60" s="33"/>
      <c r="E60" s="34"/>
      <c r="F60" s="35"/>
      <c r="G60" s="15"/>
      <c r="I60" s="30">
        <v>3</v>
      </c>
      <c r="J60" s="60" t="s">
        <v>144</v>
      </c>
      <c r="K60" s="32"/>
      <c r="L60" s="33"/>
      <c r="M60" s="62"/>
      <c r="N60" s="35"/>
      <c r="O60" s="15"/>
    </row>
    <row r="61" spans="1:15">
      <c r="A61" s="30">
        <v>3</v>
      </c>
      <c r="B61" s="47" t="s">
        <v>147</v>
      </c>
      <c r="C61" s="32"/>
      <c r="D61" s="33"/>
      <c r="E61" s="34"/>
      <c r="F61" s="35"/>
      <c r="G61" s="15"/>
      <c r="I61" s="30">
        <v>4</v>
      </c>
      <c r="J61" s="60" t="s">
        <v>146</v>
      </c>
      <c r="K61" s="32"/>
      <c r="L61" s="33"/>
      <c r="M61" s="62"/>
      <c r="N61" s="35"/>
      <c r="O61" s="15"/>
    </row>
    <row r="62" spans="1:15">
      <c r="A62" s="23" t="s">
        <v>337</v>
      </c>
      <c r="B62" s="40" t="s">
        <v>151</v>
      </c>
      <c r="C62" s="25"/>
      <c r="D62" s="26"/>
      <c r="E62" s="27"/>
      <c r="F62" s="28"/>
      <c r="G62" s="29"/>
      <c r="I62" s="16" t="s">
        <v>338</v>
      </c>
      <c r="J62" s="17" t="s">
        <v>149</v>
      </c>
      <c r="K62" s="18"/>
      <c r="L62" s="19"/>
      <c r="M62" s="49"/>
      <c r="N62" s="19"/>
      <c r="O62" s="22"/>
    </row>
    <row r="63" spans="1:15">
      <c r="A63" s="30">
        <v>1</v>
      </c>
      <c r="B63" s="40" t="s">
        <v>151</v>
      </c>
      <c r="C63" s="32"/>
      <c r="D63" s="33"/>
      <c r="E63" s="34"/>
      <c r="F63" s="35"/>
      <c r="G63" s="15"/>
      <c r="I63" s="41" t="s">
        <v>13</v>
      </c>
      <c r="J63" s="52" t="s">
        <v>149</v>
      </c>
      <c r="K63" s="42"/>
      <c r="L63" s="43"/>
      <c r="M63" s="53"/>
      <c r="N63" s="45"/>
      <c r="O63" s="46"/>
    </row>
    <row r="64" spans="1:15">
      <c r="A64" s="16"/>
      <c r="B64" s="17"/>
      <c r="C64" s="18"/>
      <c r="D64" s="19"/>
      <c r="E64" s="49"/>
      <c r="F64" s="21"/>
      <c r="G64" s="22"/>
      <c r="I64" s="63">
        <v>1</v>
      </c>
      <c r="J64" s="64" t="s">
        <v>149</v>
      </c>
      <c r="K64" s="65"/>
      <c r="L64" s="66"/>
      <c r="M64" s="67"/>
      <c r="N64" s="68"/>
      <c r="O64" s="69"/>
    </row>
    <row r="65" spans="1:15">
      <c r="A65" s="41"/>
      <c r="B65" s="52"/>
      <c r="C65" s="42"/>
      <c r="D65" s="43"/>
      <c r="E65" s="53"/>
      <c r="F65" s="45"/>
      <c r="G65" s="46"/>
      <c r="I65" s="16" t="s">
        <v>152</v>
      </c>
      <c r="J65" s="17" t="s">
        <v>115</v>
      </c>
      <c r="K65" s="18"/>
      <c r="L65" s="19"/>
      <c r="M65" s="49"/>
      <c r="N65" s="21"/>
      <c r="O65" s="22"/>
    </row>
    <row r="66" spans="1:15">
      <c r="A66" s="30"/>
      <c r="B66" s="47"/>
      <c r="C66" s="32"/>
      <c r="D66" s="33"/>
      <c r="E66" s="54"/>
      <c r="F66" s="35"/>
      <c r="G66" s="15"/>
      <c r="I66" s="41" t="s">
        <v>13</v>
      </c>
      <c r="J66" s="52" t="s">
        <v>115</v>
      </c>
      <c r="K66" s="42"/>
      <c r="L66" s="43"/>
      <c r="M66" s="53"/>
      <c r="N66" s="45"/>
      <c r="O66" s="46"/>
    </row>
    <row r="67" spans="1:15">
      <c r="A67" s="30"/>
      <c r="B67" s="55"/>
      <c r="C67" s="32"/>
      <c r="D67" s="33"/>
      <c r="E67" s="54"/>
      <c r="F67" s="35"/>
      <c r="G67" s="15"/>
      <c r="I67" s="30">
        <v>1</v>
      </c>
      <c r="J67" s="60" t="s">
        <v>155</v>
      </c>
      <c r="K67" s="11"/>
      <c r="L67" s="12"/>
      <c r="M67" s="13"/>
      <c r="N67" s="12"/>
      <c r="O67" s="15"/>
    </row>
    <row r="68" spans="1:15">
      <c r="A68" s="30"/>
      <c r="B68" s="37"/>
      <c r="C68" s="32"/>
      <c r="D68" s="33"/>
      <c r="E68" s="54"/>
      <c r="F68" s="35"/>
      <c r="G68" s="15"/>
      <c r="I68" s="30">
        <v>2</v>
      </c>
      <c r="J68" s="39" t="s">
        <v>156</v>
      </c>
      <c r="K68" s="70"/>
      <c r="L68" s="71"/>
      <c r="M68" s="72"/>
      <c r="N68" s="71"/>
      <c r="O68" s="70"/>
    </row>
    <row r="69" spans="1:15">
      <c r="A69" s="30"/>
      <c r="B69" s="37"/>
      <c r="C69" s="32"/>
      <c r="D69" s="33"/>
      <c r="E69" s="54"/>
      <c r="F69" s="35"/>
      <c r="G69" s="15"/>
      <c r="I69" s="9">
        <v>3</v>
      </c>
      <c r="J69" s="39" t="s">
        <v>339</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项目分类统计表</vt:lpstr>
      <vt:lpstr>2023年巩固拓展脱贫攻坚成果和乡村振兴项目资金计划表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jsj</cp:lastModifiedBy>
  <dcterms:created xsi:type="dcterms:W3CDTF">2021-11-10T03:19:00Z</dcterms:created>
  <dcterms:modified xsi:type="dcterms:W3CDTF">2023-09-25T04:23:28Z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y fmtid="{D5CDD505-2E9C-101B-9397-08002B2CF9AE}" pid="3" name="KSOReadingLayout">
    <vt:bool>true</vt:bool>
  </property>
  <property fmtid="{D5CDD505-2E9C-101B-9397-08002B2CF9AE}" pid="4" name="ICV">
    <vt:lpwstr>4D613F2452A648AB950591EB79440B3E</vt:lpwstr>
  </property>
</Properties>
</file>