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项目分类统计表" sheetId="2" state="hidden" r:id="rId1"/>
    <sheet name="项目库" sheetId="5" r:id="rId2"/>
    <sheet name="分类统计表" sheetId="6" r:id="rId3"/>
    <sheet name="项目分类统计表定" sheetId="3" state="hidden" r:id="rId4"/>
  </sheets>
  <definedNames>
    <definedName name="_xlnm._FilterDatabase" localSheetId="0" hidden="1">项目分类统计表!$A$3:$S$62</definedName>
    <definedName name="_xlnm._FilterDatabase" localSheetId="1" hidden="1">项目库!$A$1:$AN$193</definedName>
    <definedName name="_xlnm.Print_Area" localSheetId="0">项目分类统计表!$A$1:$S$62</definedName>
  </definedNames>
  <calcPr calcId="144525"/>
</workbook>
</file>

<file path=xl/sharedStrings.xml><?xml version="1.0" encoding="utf-8"?>
<sst xmlns="http://schemas.openxmlformats.org/spreadsheetml/2006/main" count="1775" uniqueCount="670">
  <si>
    <t>2023年巩固拓展脱贫攻坚成果和乡村振兴项目库分类统计表</t>
  </si>
  <si>
    <t>序号</t>
  </si>
  <si>
    <t>项目类别</t>
  </si>
  <si>
    <t>项目个数</t>
  </si>
  <si>
    <t>建设规模</t>
  </si>
  <si>
    <t>资金规模</t>
  </si>
  <si>
    <t>受益户情况</t>
  </si>
  <si>
    <t>规模</t>
  </si>
  <si>
    <t>单位</t>
  </si>
  <si>
    <t>万元</t>
  </si>
  <si>
    <t>占报备批次资金比例（%）</t>
  </si>
  <si>
    <t>合计</t>
  </si>
  <si>
    <t>已脱贫户（含监测帮扶家庭）</t>
  </si>
  <si>
    <t>（一）</t>
  </si>
  <si>
    <t>农村基础设施
（含产业配套基础设施）</t>
  </si>
  <si>
    <t>一</t>
  </si>
  <si>
    <t>产业发展</t>
  </si>
  <si>
    <t>村庄规划编制（含修编）</t>
  </si>
  <si>
    <t>生产项目</t>
  </si>
  <si>
    <t>农村道路建设（通村路、通户路、小型桥梁等）</t>
  </si>
  <si>
    <t>公里</t>
  </si>
  <si>
    <t>低质土地整治</t>
  </si>
  <si>
    <t>亩</t>
  </si>
  <si>
    <t>产业路、资源路、旅游路建设</t>
  </si>
  <si>
    <t>设施农业</t>
  </si>
  <si>
    <t>座</t>
  </si>
  <si>
    <t>农村供水保障设施建设</t>
  </si>
  <si>
    <t>良种繁育基地</t>
  </si>
  <si>
    <t>个</t>
  </si>
  <si>
    <t>农村电网建设（通生产、生活用电、提高综合电压和供电可靠性）</t>
  </si>
  <si>
    <t>特色种植</t>
  </si>
  <si>
    <t>数字乡村建设（信息通信基础设施建设、数字化、智能化建设等）</t>
  </si>
  <si>
    <t>畜禽养殖</t>
  </si>
  <si>
    <t>头/只</t>
  </si>
  <si>
    <t>农村清洁能源设施建设（燃气、户用光伏、风电、水电、农村生物质能源、北方地区清洁取暖等）</t>
  </si>
  <si>
    <t>畜禽圈舍</t>
  </si>
  <si>
    <t>农业农村基础设施中长期贷款贴息</t>
  </si>
  <si>
    <t>饲草料地(草料库及青贮窖建设)</t>
  </si>
  <si>
    <t>其他（防洪坝）</t>
  </si>
  <si>
    <t>万立方米</t>
  </si>
  <si>
    <t>防疫类</t>
  </si>
  <si>
    <t>个/座</t>
  </si>
  <si>
    <t>（二）</t>
  </si>
  <si>
    <t>人居环境整治</t>
  </si>
  <si>
    <t>小型饲料加工（设施）设备</t>
  </si>
  <si>
    <t>平米</t>
  </si>
  <si>
    <t>农村卫生厕所改造（户用、公共厕所）</t>
  </si>
  <si>
    <t>标准化养殖基地</t>
  </si>
  <si>
    <t>农村污水治理</t>
  </si>
  <si>
    <t>立方</t>
  </si>
  <si>
    <t>水产养殖业发展</t>
  </si>
  <si>
    <t>农村垃圾治理</t>
  </si>
  <si>
    <t>辆</t>
  </si>
  <si>
    <t>林草基地建设</t>
  </si>
  <si>
    <t>村容村貌提升</t>
  </si>
  <si>
    <t>休闲农业与乡村旅游</t>
  </si>
  <si>
    <t>（三）</t>
  </si>
  <si>
    <t>农村公共服务</t>
  </si>
  <si>
    <t>光伏电站建设</t>
  </si>
  <si>
    <t>学校建设或改造（含幼儿园）</t>
  </si>
  <si>
    <t>加工流通项目</t>
  </si>
  <si>
    <t>村卫生室标准化建设</t>
  </si>
  <si>
    <t>农产品仓储保鲜冷链基础设施建设</t>
  </si>
  <si>
    <t>平方</t>
  </si>
  <si>
    <t>农村养老设施建设（养老院、幸福院、日间照料中心等）</t>
  </si>
  <si>
    <t>产地初加工和精深加工</t>
  </si>
  <si>
    <t>公共照明设施</t>
  </si>
  <si>
    <t>市场建设和农村物流</t>
  </si>
  <si>
    <t>开展县乡村公共服务一体化示范创建</t>
  </si>
  <si>
    <t>品牌打造和展销平台</t>
  </si>
  <si>
    <t>其他（便民综合服务设施、文化活动广场、体育设施、村级客运站、农村公益性殡葬设施建设等）</t>
  </si>
  <si>
    <t>配套设施项目</t>
  </si>
  <si>
    <t>四</t>
  </si>
  <si>
    <t>易地搬迁后扶</t>
  </si>
  <si>
    <t>排碱渠</t>
  </si>
  <si>
    <t>公共服务岗位</t>
  </si>
  <si>
    <t>防渗渠</t>
  </si>
  <si>
    <t>“一站式”社区综合服务设施建设</t>
  </si>
  <si>
    <t>节水灌溉</t>
  </si>
  <si>
    <t>易地扶贫搬迁贷款债券贴息补助</t>
  </si>
  <si>
    <t>塘坝、小型水库</t>
  </si>
  <si>
    <t>万立方</t>
  </si>
  <si>
    <t>五</t>
  </si>
  <si>
    <t>巩固三保障成果</t>
  </si>
  <si>
    <t>产业园（区）</t>
  </si>
  <si>
    <t>住房</t>
  </si>
  <si>
    <t>（四）</t>
  </si>
  <si>
    <t>产业服务支撑项目</t>
  </si>
  <si>
    <t>农村危房改造等农房改造</t>
  </si>
  <si>
    <t>智慧农业</t>
  </si>
  <si>
    <t>教育</t>
  </si>
  <si>
    <t>科技服务</t>
  </si>
  <si>
    <t>享受“雨露计划”职业教育补助</t>
  </si>
  <si>
    <t>人</t>
  </si>
  <si>
    <t>人才培养</t>
  </si>
  <si>
    <t>参与“学前学会普通话”行动</t>
  </si>
  <si>
    <t>农业社会化服务</t>
  </si>
  <si>
    <t>其他教育类项目</t>
  </si>
  <si>
    <t>（五）</t>
  </si>
  <si>
    <t>金融保险配套项目</t>
  </si>
  <si>
    <t>健康</t>
  </si>
  <si>
    <t>小额贷款贴息</t>
  </si>
  <si>
    <t>户</t>
  </si>
  <si>
    <t>参加城乡居民基本医疗保险</t>
  </si>
  <si>
    <t>小额信贷风险补偿金</t>
  </si>
  <si>
    <t>次</t>
  </si>
  <si>
    <t>参加大病保险</t>
  </si>
  <si>
    <t>特色产业保险保费补助</t>
  </si>
  <si>
    <t>参加意外保险</t>
  </si>
  <si>
    <t>新型经营主体贷款贴息</t>
  </si>
  <si>
    <t>参加其他补充医疗保险</t>
  </si>
  <si>
    <t>（六）</t>
  </si>
  <si>
    <t>接受医疗救助</t>
  </si>
  <si>
    <t>防贫保险（基金）</t>
  </si>
  <si>
    <t>接受大病、慢性病(地方病)救治</t>
  </si>
  <si>
    <t>其他</t>
  </si>
  <si>
    <t>综合保障</t>
  </si>
  <si>
    <t>二</t>
  </si>
  <si>
    <t>就业项目</t>
  </si>
  <si>
    <t>享受农村居民最低生活保障</t>
  </si>
  <si>
    <t>务工补助</t>
  </si>
  <si>
    <t>参加城乡居民基本养老保险</t>
  </si>
  <si>
    <t>交通费补助</t>
  </si>
  <si>
    <t>享受特困人员救助供养</t>
  </si>
  <si>
    <t>生产奖补、劳务补助等</t>
  </si>
  <si>
    <t>接受留守关爱服务</t>
  </si>
  <si>
    <t>就业</t>
  </si>
  <si>
    <t>接受临时救助</t>
  </si>
  <si>
    <t>帮扶车间（特色手工基地）建设</t>
  </si>
  <si>
    <t>六</t>
  </si>
  <si>
    <t>乡村治理和精神文明建设</t>
  </si>
  <si>
    <t>技能培训</t>
  </si>
  <si>
    <t>乡村治理</t>
  </si>
  <si>
    <t>以工代训</t>
  </si>
  <si>
    <t>开展乡村治理示范创建</t>
  </si>
  <si>
    <t>创业</t>
  </si>
  <si>
    <t>推进“积分制”“清单式”等管理方式</t>
  </si>
  <si>
    <t>创业培训</t>
  </si>
  <si>
    <t>农村精神文明建设</t>
  </si>
  <si>
    <t>创业奖补</t>
  </si>
  <si>
    <t>培养“四有”新时代农民</t>
  </si>
  <si>
    <t>乡村工匠</t>
  </si>
  <si>
    <t>移风易俗</t>
  </si>
  <si>
    <t>乡村工匠培育培训</t>
  </si>
  <si>
    <t>科技文化卫生“三下乡”</t>
  </si>
  <si>
    <t>乡村工匠大师工作室</t>
  </si>
  <si>
    <t>农村文化项目</t>
  </si>
  <si>
    <t>乡村工匠传习所</t>
  </si>
  <si>
    <t>七.</t>
  </si>
  <si>
    <t>项目管理费</t>
  </si>
  <si>
    <t>（五）.</t>
  </si>
  <si>
    <t>公益性岗位</t>
  </si>
  <si>
    <t>八</t>
  </si>
  <si>
    <t>三</t>
  </si>
  <si>
    <t>乡村建设行动</t>
  </si>
  <si>
    <t>少数民族特色村寨建设项目</t>
  </si>
  <si>
    <t>困难群众饮用低氟茶</t>
  </si>
  <si>
    <t>附件2：</t>
  </si>
  <si>
    <t xml:space="preserve"> </t>
  </si>
  <si>
    <t>乌恰县2023年巩固拓展脱贫攻坚成果和乡村振兴项目库（动态调整更新）</t>
  </si>
  <si>
    <t>项目库编号(A)</t>
  </si>
  <si>
    <t>年度 (B)</t>
  </si>
  <si>
    <t>项目名称(C)</t>
  </si>
  <si>
    <t>建设性质（新建、续建、改扩建）     (D)</t>
  </si>
  <si>
    <t>建设起至期限(E)</t>
  </si>
  <si>
    <t>建设地点(F)</t>
  </si>
  <si>
    <t>建设任务 (G)</t>
  </si>
  <si>
    <t>规模(H)</t>
  </si>
  <si>
    <t>项目类别(R)</t>
  </si>
  <si>
    <t>收益情况（J）</t>
  </si>
  <si>
    <t>责任部门及责任人（K）</t>
  </si>
  <si>
    <t>资金规模（万元）(L)</t>
  </si>
  <si>
    <t>简要绩效目标(M)</t>
  </si>
  <si>
    <t>简要利益机制(N)</t>
  </si>
  <si>
    <r>
      <rPr>
        <b/>
        <sz val="20"/>
        <rFont val="宋体"/>
        <charset val="134"/>
      </rPr>
      <t>产业发展(R</t>
    </r>
    <r>
      <rPr>
        <b/>
        <vertAlign val="subscript"/>
        <sz val="20"/>
        <rFont val="宋体"/>
        <charset val="134"/>
      </rPr>
      <t>1</t>
    </r>
    <r>
      <rPr>
        <b/>
        <sz val="20"/>
        <rFont val="宋体"/>
        <charset val="134"/>
      </rPr>
      <t>)</t>
    </r>
  </si>
  <si>
    <r>
      <rPr>
        <b/>
        <sz val="20"/>
        <rFont val="宋体"/>
        <charset val="134"/>
      </rPr>
      <t>就业项目(R</t>
    </r>
    <r>
      <rPr>
        <b/>
        <vertAlign val="subscript"/>
        <sz val="20"/>
        <rFont val="宋体"/>
        <charset val="134"/>
      </rPr>
      <t>2</t>
    </r>
    <r>
      <rPr>
        <b/>
        <sz val="20"/>
        <rFont val="宋体"/>
        <charset val="134"/>
      </rPr>
      <t>)</t>
    </r>
  </si>
  <si>
    <r>
      <rPr>
        <b/>
        <sz val="20"/>
        <rFont val="宋体"/>
        <charset val="134"/>
      </rPr>
      <t>乡村建设行动(R</t>
    </r>
    <r>
      <rPr>
        <b/>
        <vertAlign val="subscript"/>
        <sz val="20"/>
        <rFont val="宋体"/>
        <charset val="134"/>
      </rPr>
      <t>3</t>
    </r>
    <r>
      <rPr>
        <b/>
        <sz val="20"/>
        <rFont val="宋体"/>
        <charset val="134"/>
      </rPr>
      <t>)</t>
    </r>
  </si>
  <si>
    <r>
      <rPr>
        <b/>
        <sz val="20"/>
        <rFont val="宋体"/>
        <charset val="134"/>
      </rPr>
      <t>易地搬迁后扶(R</t>
    </r>
    <r>
      <rPr>
        <b/>
        <vertAlign val="subscript"/>
        <sz val="20"/>
        <rFont val="宋体"/>
        <charset val="134"/>
      </rPr>
      <t>4</t>
    </r>
    <r>
      <rPr>
        <b/>
        <sz val="20"/>
        <rFont val="宋体"/>
        <charset val="134"/>
      </rPr>
      <t>)</t>
    </r>
  </si>
  <si>
    <r>
      <rPr>
        <b/>
        <sz val="20"/>
        <rFont val="宋体"/>
        <charset val="134"/>
      </rPr>
      <t>巩固三保障成果(R</t>
    </r>
    <r>
      <rPr>
        <b/>
        <vertAlign val="subscript"/>
        <sz val="20"/>
        <rFont val="宋体"/>
        <charset val="134"/>
      </rPr>
      <t>5</t>
    </r>
    <r>
      <rPr>
        <b/>
        <sz val="20"/>
        <rFont val="宋体"/>
        <charset val="134"/>
      </rPr>
      <t>)</t>
    </r>
  </si>
  <si>
    <r>
      <rPr>
        <b/>
        <sz val="20"/>
        <rFont val="宋体"/>
        <charset val="134"/>
      </rPr>
      <t>乡村治理和精神文明建设(R</t>
    </r>
    <r>
      <rPr>
        <b/>
        <vertAlign val="subscript"/>
        <sz val="20"/>
        <rFont val="宋体"/>
        <charset val="134"/>
      </rPr>
      <t>6</t>
    </r>
    <r>
      <rPr>
        <b/>
        <sz val="20"/>
        <rFont val="宋体"/>
        <charset val="134"/>
      </rPr>
      <t>)</t>
    </r>
  </si>
  <si>
    <r>
      <rPr>
        <b/>
        <sz val="20"/>
        <rFont val="宋体"/>
        <charset val="134"/>
      </rPr>
      <t>项目管理费(R</t>
    </r>
    <r>
      <rPr>
        <vertAlign val="subscript"/>
        <sz val="20"/>
        <rFont val="宋体"/>
        <charset val="134"/>
      </rPr>
      <t>7</t>
    </r>
    <r>
      <rPr>
        <b/>
        <sz val="20"/>
        <rFont val="宋体"/>
        <charset val="134"/>
      </rPr>
      <t>)</t>
    </r>
  </si>
  <si>
    <r>
      <rPr>
        <b/>
        <sz val="20"/>
        <rFont val="宋体"/>
        <charset val="134"/>
      </rPr>
      <t>其他(R</t>
    </r>
    <r>
      <rPr>
        <b/>
        <vertAlign val="subscript"/>
        <sz val="20"/>
        <rFont val="宋体"/>
        <charset val="134"/>
      </rPr>
      <t>9</t>
    </r>
    <r>
      <rPr>
        <b/>
        <sz val="20"/>
        <rFont val="宋体"/>
        <charset val="134"/>
      </rPr>
      <t>)</t>
    </r>
  </si>
  <si>
    <r>
      <rPr>
        <b/>
        <sz val="20"/>
        <rFont val="宋体"/>
        <charset val="134"/>
      </rPr>
      <t>户（J</t>
    </r>
    <r>
      <rPr>
        <b/>
        <vertAlign val="subscript"/>
        <sz val="20"/>
        <rFont val="宋体"/>
        <charset val="134"/>
      </rPr>
      <t>1</t>
    </r>
    <r>
      <rPr>
        <b/>
        <sz val="20"/>
        <rFont val="宋体"/>
        <charset val="134"/>
      </rPr>
      <t>)</t>
    </r>
  </si>
  <si>
    <r>
      <rPr>
        <b/>
        <sz val="20"/>
        <rFont val="宋体"/>
        <charset val="134"/>
      </rPr>
      <t>人（J</t>
    </r>
    <r>
      <rPr>
        <b/>
        <vertAlign val="subscript"/>
        <sz val="20"/>
        <rFont val="宋体"/>
        <charset val="134"/>
      </rPr>
      <t>2</t>
    </r>
    <r>
      <rPr>
        <b/>
        <sz val="20"/>
        <rFont val="宋体"/>
        <charset val="134"/>
      </rPr>
      <t>)</t>
    </r>
  </si>
  <si>
    <r>
      <rPr>
        <b/>
        <sz val="20"/>
        <rFont val="宋体"/>
        <charset val="134"/>
      </rPr>
      <t>建设单位（K</t>
    </r>
    <r>
      <rPr>
        <b/>
        <vertAlign val="subscript"/>
        <sz val="20"/>
        <rFont val="宋体"/>
        <charset val="134"/>
      </rPr>
      <t>1</t>
    </r>
    <r>
      <rPr>
        <b/>
        <sz val="20"/>
        <rFont val="宋体"/>
        <charset val="134"/>
      </rPr>
      <t>)</t>
    </r>
  </si>
  <si>
    <r>
      <rPr>
        <b/>
        <sz val="20"/>
        <rFont val="宋体"/>
        <charset val="134"/>
      </rPr>
      <t>建设单位责任人（K</t>
    </r>
    <r>
      <rPr>
        <b/>
        <vertAlign val="subscript"/>
        <sz val="20"/>
        <rFont val="宋体"/>
        <charset val="134"/>
      </rPr>
      <t>2</t>
    </r>
    <r>
      <rPr>
        <b/>
        <sz val="20"/>
        <rFont val="宋体"/>
        <charset val="134"/>
      </rPr>
      <t>)</t>
    </r>
  </si>
  <si>
    <r>
      <rPr>
        <b/>
        <sz val="20"/>
        <rFont val="宋体"/>
        <charset val="134"/>
      </rPr>
      <t>行业主管部门（K</t>
    </r>
    <r>
      <rPr>
        <b/>
        <vertAlign val="subscript"/>
        <sz val="20"/>
        <rFont val="宋体"/>
        <charset val="134"/>
      </rPr>
      <t>3</t>
    </r>
    <r>
      <rPr>
        <b/>
        <sz val="20"/>
        <rFont val="宋体"/>
        <charset val="134"/>
      </rPr>
      <t>)</t>
    </r>
  </si>
  <si>
    <r>
      <rPr>
        <b/>
        <sz val="20"/>
        <rFont val="宋体"/>
        <charset val="134"/>
      </rPr>
      <t>行业主管部门责任人（K</t>
    </r>
    <r>
      <rPr>
        <b/>
        <vertAlign val="subscript"/>
        <sz val="20"/>
        <rFont val="宋体"/>
        <charset val="134"/>
      </rPr>
      <t>4</t>
    </r>
    <r>
      <rPr>
        <b/>
        <sz val="20"/>
        <rFont val="宋体"/>
        <charset val="134"/>
      </rPr>
      <t>)</t>
    </r>
  </si>
  <si>
    <r>
      <rPr>
        <b/>
        <sz val="20"/>
        <rFont val="宋体"/>
        <charset val="134"/>
      </rPr>
      <t>县级分管领导（K</t>
    </r>
    <r>
      <rPr>
        <b/>
        <vertAlign val="subscript"/>
        <sz val="20"/>
        <rFont val="宋体"/>
        <charset val="134"/>
      </rPr>
      <t>5</t>
    </r>
    <r>
      <rPr>
        <b/>
        <sz val="20"/>
        <rFont val="宋体"/>
        <charset val="134"/>
      </rPr>
      <t>)</t>
    </r>
  </si>
  <si>
    <t>小计</t>
  </si>
  <si>
    <r>
      <rPr>
        <b/>
        <sz val="20"/>
        <rFont val="宋体"/>
        <charset val="134"/>
      </rPr>
      <t>中央衔接(L</t>
    </r>
    <r>
      <rPr>
        <b/>
        <vertAlign val="subscript"/>
        <sz val="20"/>
        <rFont val="宋体"/>
        <charset val="134"/>
      </rPr>
      <t>1</t>
    </r>
    <r>
      <rPr>
        <b/>
        <sz val="20"/>
        <rFont val="宋体"/>
        <charset val="134"/>
      </rPr>
      <t>)</t>
    </r>
  </si>
  <si>
    <t>中央衔接</t>
  </si>
  <si>
    <r>
      <rPr>
        <b/>
        <sz val="20"/>
        <rFont val="宋体"/>
        <charset val="134"/>
      </rPr>
      <t>自治区衔接(L</t>
    </r>
    <r>
      <rPr>
        <b/>
        <vertAlign val="subscript"/>
        <sz val="20"/>
        <rFont val="宋体"/>
        <charset val="134"/>
      </rPr>
      <t>2</t>
    </r>
    <r>
      <rPr>
        <b/>
        <sz val="20"/>
        <rFont val="宋体"/>
        <charset val="134"/>
      </rPr>
      <t>)</t>
    </r>
  </si>
  <si>
    <r>
      <rPr>
        <b/>
        <sz val="20"/>
        <rFont val="宋体"/>
        <charset val="134"/>
      </rPr>
      <t>其它涉农整合      (L</t>
    </r>
    <r>
      <rPr>
        <b/>
        <vertAlign val="subscript"/>
        <sz val="20"/>
        <rFont val="宋体"/>
        <charset val="134"/>
      </rPr>
      <t>3</t>
    </r>
    <r>
      <rPr>
        <b/>
        <sz val="20"/>
        <rFont val="宋体"/>
        <charset val="134"/>
      </rPr>
      <t>)</t>
    </r>
  </si>
  <si>
    <r>
      <rPr>
        <b/>
        <sz val="20"/>
        <rFont val="宋体"/>
        <charset val="134"/>
      </rPr>
      <t>地方政府债券(L</t>
    </r>
    <r>
      <rPr>
        <b/>
        <vertAlign val="subscript"/>
        <sz val="20"/>
        <rFont val="宋体"/>
        <charset val="134"/>
      </rPr>
      <t>4</t>
    </r>
    <r>
      <rPr>
        <b/>
        <sz val="20"/>
        <rFont val="宋体"/>
        <charset val="134"/>
      </rPr>
      <t>)</t>
    </r>
  </si>
  <si>
    <r>
      <rPr>
        <b/>
        <sz val="20"/>
        <rFont val="宋体"/>
        <charset val="134"/>
      </rPr>
      <t>地、县配套(L</t>
    </r>
    <r>
      <rPr>
        <b/>
        <vertAlign val="subscript"/>
        <sz val="20"/>
        <rFont val="宋体"/>
        <charset val="134"/>
      </rPr>
      <t>5</t>
    </r>
    <r>
      <rPr>
        <b/>
        <sz val="20"/>
        <rFont val="宋体"/>
        <charset val="134"/>
      </rPr>
      <t>)</t>
    </r>
  </si>
  <si>
    <r>
      <rPr>
        <b/>
        <sz val="20"/>
        <rFont val="宋体"/>
        <charset val="134"/>
      </rPr>
      <t>其他资金(L</t>
    </r>
    <r>
      <rPr>
        <b/>
        <vertAlign val="subscript"/>
        <sz val="20"/>
        <rFont val="宋体"/>
        <charset val="134"/>
      </rPr>
      <t>6</t>
    </r>
    <r>
      <rPr>
        <b/>
        <sz val="20"/>
        <rFont val="宋体"/>
        <charset val="134"/>
      </rPr>
      <t>)</t>
    </r>
  </si>
  <si>
    <t>备注（其他资金名称）</t>
  </si>
  <si>
    <t>企业投资(L7)</t>
  </si>
  <si>
    <t>乡村振兴任务</t>
  </si>
  <si>
    <t>以工代赈任务</t>
  </si>
  <si>
    <t>少数民族发展任务</t>
  </si>
  <si>
    <t>欠发达国有农场巩固提升任务</t>
  </si>
  <si>
    <t>一级</t>
  </si>
  <si>
    <t>二级</t>
  </si>
  <si>
    <t>三级</t>
  </si>
  <si>
    <t>种植业基地</t>
  </si>
  <si>
    <t>四级</t>
  </si>
  <si>
    <t>常规定植</t>
  </si>
  <si>
    <t>种植业基地建设</t>
  </si>
  <si>
    <t>1</t>
  </si>
  <si>
    <t>WQ2023-002</t>
  </si>
  <si>
    <t>2023年</t>
  </si>
  <si>
    <t>康苏镇育苗大棚及配套设施建设项目</t>
  </si>
  <si>
    <t>新建</t>
  </si>
  <si>
    <t>2023.3-2023.10</t>
  </si>
  <si>
    <t>康苏镇克孜勒苏村</t>
  </si>
  <si>
    <t>新建长100米，宽12米的育苗大棚1座及配套设施，其中：配套自动化喷水系统、育苗床架、供暖及保暖设施等。</t>
  </si>
  <si>
    <t>康苏镇人民政府</t>
  </si>
  <si>
    <t>衣力合尔白克·阿不拉</t>
  </si>
  <si>
    <t>县农业农村局</t>
  </si>
  <si>
    <t>买买提居马·阿不都哈地尔</t>
  </si>
  <si>
    <t>帕尔哈提·吐尔逊</t>
  </si>
  <si>
    <t>项目建成后，可实现康苏镇大棚各类菜苗的自给自足，减少蔬菜苗购买、运输、种植成本，增加农牧民收入</t>
  </si>
  <si>
    <t>项目建成后，资产归属村委会，由村委会运营，大棚可实现一次育苗50万株左右，一年可育苗三次，满足康苏镇所有大棚菜苗供应，同时可出售菜苗，增加村集体经济收入。</t>
  </si>
  <si>
    <t>2</t>
  </si>
  <si>
    <t>WQ2023-003</t>
  </si>
  <si>
    <t>乌恰县波斯坦铁列克乡拱棚建设项目</t>
  </si>
  <si>
    <t>波斯坦铁列克乡马热加尼库木村</t>
  </si>
  <si>
    <t>新建200㎡拱棚80座，1500m³蓄水池1座，配套输水设施等。</t>
  </si>
  <si>
    <t>波斯坦铁列克乡人民政府</t>
  </si>
  <si>
    <t>努尔买买提·吾不力哈斯木</t>
  </si>
  <si>
    <t>通过项目实施，可保障我乡蔬菜自给自足，同时进一步带动当地农牧民就近创业、就业，增加农牧民收入，促进当地农牧民种植蔬菜积极性，提升农牧民种植技能，减少农牧民吃菜难、吃菜贵的情况。</t>
  </si>
  <si>
    <t>项目建成后，资产归属村委会，由村委会承包给当地农牧民种植运营，促进当地农牧民创业、就业、增加群众收入，租赁承包费用用以壮大村集体经济，参照村集体经济管理办法由村委会进行分配，为乡村振兴发展奠定良好的基础。</t>
  </si>
  <si>
    <t>3</t>
  </si>
  <si>
    <t>WQ2023-055</t>
  </si>
  <si>
    <t>乌恰县膘尔托阔依乡萨孜村低产田改造项目</t>
  </si>
  <si>
    <t>膘尔托阔依乡萨孜村</t>
  </si>
  <si>
    <t>对萨孜村3000亩低产田进行改造，配套节水灌溉设施、田间道路提升，及相应配套设施。</t>
  </si>
  <si>
    <t>膘尔托阔依乡人民政府</t>
  </si>
  <si>
    <t>古力努尔·阿不都克力木</t>
  </si>
  <si>
    <t>通过项目实施，改善农田配套设施、改善灌溉条件及种植环境、节约水资源量，从而增加农作物产量，提高当地农牧民的经济收入。</t>
  </si>
  <si>
    <t>项目建成后，资产属于村委会。后期运营模式：通过农牧民流转（承包）方式。租金交于村集体，村集体经济收入主要用于后续产业发展。为实施乡村振兴战略，为发展现代农业夯实基础。</t>
  </si>
  <si>
    <t>4</t>
  </si>
  <si>
    <t>WQ2023-056</t>
  </si>
  <si>
    <t>康苏镇农业低产田改造项目</t>
  </si>
  <si>
    <t>康苏镇阿依尕特村、克孜勒苏村</t>
  </si>
  <si>
    <t>对阿依尕特村、克孜勒苏村2000亩戈壁林草地土地改良，修梗、土地平整、水渠维护。</t>
  </si>
  <si>
    <t>通过低产田改造，有效改善土壤结构，增加种植产出，提高农牧民收入。</t>
  </si>
  <si>
    <t>项目建成后，资产归属村委会，承包给农牧民，前三年按照每亩50元收取租金，三年期满后，根据具体情况逐年增加承包费用，收入租金纳入村集体经济，用于后续产业发展。</t>
  </si>
  <si>
    <t>5</t>
  </si>
  <si>
    <t>WQ2023-004</t>
  </si>
  <si>
    <t>克州乌恰县高标准农田建设项目</t>
  </si>
  <si>
    <t>黑孜苇乡</t>
  </si>
  <si>
    <t>对乌恰县黑孜苇乡5000亩耕地进行高标准农田建设，包含新建引水水源工程、沉砂池工程、滴管系统及其配套工程、配套土地平整、田间道路工程、土壤改良工程等其他附属配套。</t>
  </si>
  <si>
    <t>县农业技术推广中心</t>
  </si>
  <si>
    <t>库热什·买买提吐尔干</t>
  </si>
  <si>
    <t>买买提居马·阿不都哈地儿</t>
  </si>
  <si>
    <t xml:space="preserve">
通过高标准农田建设，改善耕地种植环境，提高农牧民收入，为发展现代农业夯实基础。
</t>
  </si>
  <si>
    <t>项目建成后，属于确权地的耕地资产归农民，其余耕地资产归所属村集体，后期运营模式：通过招商引资、合作社、家庭农场、种植大户或企业管理来流转（承包）运营。租金交于农民和村集体，村集体经济收入主要用于后续产业发展。企业运营管理招收当地农牧民务工，提高当地农牧民经济收入；为实施乡村振兴战略，为发展现代农业夯实基础。</t>
  </si>
  <si>
    <t>6</t>
  </si>
  <si>
    <t>WQ2023-076</t>
  </si>
  <si>
    <t>乌恰县波斯坦铁列克乡凯勒敦村土地平整项目</t>
  </si>
  <si>
    <t>2023.4-2023.10</t>
  </si>
  <si>
    <t>波斯坦铁列克乡凯勒敦村</t>
  </si>
  <si>
    <t>对村中不规则土地进行平整，共计270亩。</t>
  </si>
  <si>
    <t>项目建成后可有效改善现有种植条件，从而提高种植生产效率，为乡村振兴发展奠定良好基础。</t>
  </si>
  <si>
    <t>通过项目实施，可提高该土地的种植条件，同时有利于带动农牧民种植积极性和种植收入，为乡村振兴奠定基础。</t>
  </si>
  <si>
    <t>养殖业基地</t>
  </si>
  <si>
    <t>特色养殖</t>
  </si>
  <si>
    <t>7</t>
  </si>
  <si>
    <t>WQ2023-006</t>
  </si>
  <si>
    <t>克州乌恰县牲畜种源繁育示范基地（第一期）</t>
  </si>
  <si>
    <t>黑孜苇乡康什维尔村，康苏镇阿依尕特村、克孜勒苏村，膘尔托阔依乡塔尔尕拉克村，铁列克乡铁列克村，老乌恰库尔干村，吉根乡萨孜村，波斯坦铁列克乡居鲁克巴什村、依买克村</t>
  </si>
  <si>
    <t>对9个村新建牲畜养殖区，每个养殖区新建管理用房，配套饲料库及加工设备、药浴池、公共堆粪场、红线内外供电供水道路及相关相关配套设施。</t>
  </si>
  <si>
    <t>县畜牧兽医局</t>
  </si>
  <si>
    <t>巴依哈孜·艾尔肯</t>
  </si>
  <si>
    <t>通过项目建设，实现“人畜分离，环境整治、集中饲养、科学育肥、品质改良”的集中标准化养殖场，保障牛羊品种产业健康安全发展，科学防疫，带动农牧民养殖户积极性，减少饲养成本，增加经济收入，减少环境污染。</t>
  </si>
  <si>
    <t>项目建成后，资产移交村委会，租赁给大户进行养殖，租金使用由村委会按照一事一议研究决定，同时可以带动周边农牧民就业，促进农牧民增收致富。</t>
  </si>
  <si>
    <t>防疫和良种项目</t>
  </si>
  <si>
    <t>8</t>
  </si>
  <si>
    <t>WQ2023-009</t>
  </si>
  <si>
    <t>乌恰县畜牧业提质增效项目</t>
  </si>
  <si>
    <t>各乡（镇）</t>
  </si>
  <si>
    <t>品种改良黄牛4000头，采购配种设施器材、药品及相关设备；改良绵羊67000只，采购配种设施器材、药品；种公羊备配饲草饲料；改良牦牛1500头，采购配种设施器材、药品；采购牦牛冻精8000枚、配种药物、配种设施器材。</t>
  </si>
  <si>
    <t>通过项目建设，实现全面推进牲畜品种改良，保障牲畜品种产业健康安全发展，以柯尔克孜羊人工授精，培育黑羊品系，高质量发展畜牧业，增加农民收入。</t>
  </si>
  <si>
    <t>通过人工授精，重点繁育柯尔克孜羊和大畜，高质量发展畜牧业，促进农牧民增收致富。</t>
  </si>
  <si>
    <t>9</t>
  </si>
  <si>
    <t>WQ2023-010</t>
  </si>
  <si>
    <t>乌恰县吉根乡羊药浴池改扩建项目</t>
  </si>
  <si>
    <t>改扩建</t>
  </si>
  <si>
    <t>2023.4-2023.9</t>
  </si>
  <si>
    <t>吉根乡斯木哈纳村、哈拉铁列克村、萨哈勒村、萨孜村</t>
  </si>
  <si>
    <t>扩建吉根乡药浴池共4处。对四个村药浴池引水渠渠首和渠尾进行扩建，各药浴池扩建围墙，围墙高1.5米。</t>
  </si>
  <si>
    <t>吉根乡人民政府</t>
  </si>
  <si>
    <t>加尔肯巴依·买买吐逊</t>
  </si>
  <si>
    <t>通过项目实施，有效防止牲畜寄生虫，预防牲畜传染病，减少牲畜病死，为畜牧发展营造健康环境，促进牲畜繁育，较少牧户损失，增加牧民收入。</t>
  </si>
  <si>
    <t>项目建成，资产归属村委会，可以有效解决羊群不能及时进行药浴的难题，解决牧民在饲养管理羊群中的实际问题，引导牧民科学加强牲畜病虫害，预防人畜共患疾病，为人和牲畜的健康提供保障，为肉产品质量安全提供支撑，增加牧民从畜牧上取得的成本。</t>
  </si>
  <si>
    <t>WQ2023-011</t>
  </si>
  <si>
    <t>乌恰县黑孜苇乡阿热布拉克村休闲渔业示范产业园项目</t>
  </si>
  <si>
    <t>2023.1-2023.10</t>
  </si>
  <si>
    <t>黑孜苇乡阿热布拉克村</t>
  </si>
  <si>
    <t>1.在乌恰县城南旅游服务核心区，打造休闲示范渔家乐1座，对黑孜苇乡阿热布拉克村两处鱼塘8127㎡进行改扩建，对原有渔家乐设施进行升级改造；2.对渔家乐1.3公里路面进行硬化、新建路缘石1公里配套相关附属设施等。</t>
  </si>
  <si>
    <t>黑孜苇乡人民政府</t>
  </si>
  <si>
    <t>巴合提亚尔·托克托库力</t>
  </si>
  <si>
    <t>项目建设符合乡村振兴战略，该项目投入使用后，可有效提高村集体经济，同时带动脱贫户增收，达到改善农牧民生活条件目的。</t>
  </si>
  <si>
    <t>项目投入使用后，以租赁的方式（收取租金）或入股合作的方式进行（企业运营，村委会占取股份分红），雇佣不低于6名长期工在此打工，每年雇佣临时工不低于10人，其中收益的20%为21户家庭困难户进行分红，收益的40%作为村民储备救助金，剩余40%作为村集体经济收入，同时带动2-5户脱贫户发展水产养殖，带动周边农家乐发展特色水产餐饮等。</t>
  </si>
  <si>
    <t>林果嫁接</t>
  </si>
  <si>
    <t>林果提质增效</t>
  </si>
  <si>
    <t>11</t>
  </si>
  <si>
    <t>WQ2023-013</t>
  </si>
  <si>
    <t>乌恰县巴音库鲁提镇林果业提质增效示范园</t>
  </si>
  <si>
    <t>巴音库鲁提镇克孜勒阿根村</t>
  </si>
  <si>
    <t>采购地径4cm矮化晚熟大樱桃4900棵，N17/P17/K17硫酸钾复合肥4吨，菌肥8吨，水溶肥2吨，矿源黄腐酸钾1吨，除草机1台，及其他相关肥料、设施等；整理土地90亩，对现场杨树移植修剪4000棵，修整渠道800米，开挖树坑4900个，进行换填土，配套铺设灌溉管道，安装检查井和涵管，安装围栏1.3公里，上农家肥（羊粪）1500立方米，及其他相关配套设施等</t>
  </si>
  <si>
    <t>巴音库鲁提镇人民政府</t>
  </si>
  <si>
    <t>吐尔达力·哈尔马丁</t>
  </si>
  <si>
    <t>县自然资源局（林业和草原局）</t>
  </si>
  <si>
    <t>寇文宏</t>
  </si>
  <si>
    <t>杜鹏</t>
  </si>
  <si>
    <t>通过打造樱桃种植基地方式带动农牧民进行产业调整，帮助农牧民树立种植樱桃增收的信心，学习种植技术，通过集体地种植樱桃的引领，进一步调整优化产业结构，加快我乡林果业产业化建设步伐，切实把林果业建成带动区域经济发展的主导产业，推动经济社会快速发展。</t>
  </si>
  <si>
    <t>该项目建成后，移交给村委会，由村委会运营，销售樱桃所产生的经济效益全部纳入村集体经济，由村“两委”按照一事一议原则，用于小型基础设施建设及公益性岗位设置。</t>
  </si>
  <si>
    <t>12</t>
  </si>
  <si>
    <t>WQ2023-015</t>
  </si>
  <si>
    <t>乌恰县吾合沙鲁乡高原晚熟杏提质增效后续项目</t>
  </si>
  <si>
    <t>吾合沙鲁乡恰提村</t>
  </si>
  <si>
    <t>对800亩杏树进行补植补造11000株吊干杏，购买化肥120吨，拉设围栏5公里，林地移栽及清理等。</t>
  </si>
  <si>
    <t>吾合沙鲁乡人民政府</t>
  </si>
  <si>
    <t>吐尔逊白克·吐尔洪</t>
  </si>
  <si>
    <t>对吾合沙鲁乡高原晚熟杏提质增效，打造杏产业，并逐步形成规模，为乡村振兴建设奠定良好基础。</t>
  </si>
  <si>
    <t>通过项目实施，可逐步打造杏产业，并逐步形成规模，采取村委会＋合作社＋农户的模式，由村委会成立合作社负责统一管理、统一运营销售，农牧民根据入股分红，每年可增加村集体经济，带动75户236人增收，为乡村振兴建设奠定良好基础。</t>
  </si>
  <si>
    <t>13</t>
  </si>
  <si>
    <t>WQ2023-017</t>
  </si>
  <si>
    <t>乌恰县2023年乡村经济林果综合防治项目</t>
  </si>
  <si>
    <t>2023.1-2023.12</t>
  </si>
  <si>
    <t>对全县25605亩经济林开展综合防治工作并购置器材、宣传等。</t>
  </si>
  <si>
    <t>通过项目实施，可以有效防止林业有害生物的扩散和蔓延，减少因林业有害生物泛滥成灾造成的损失，同时可以促进生态环境的改善。</t>
  </si>
  <si>
    <t>通过项目实施，可以有效控制项目区有害生物发生危害，每亩挽回经济损失1500元，2.5万亩可挽回经济损失3750万元，大大提升林果经济效益。</t>
  </si>
  <si>
    <t>14</t>
  </si>
  <si>
    <t>WQ2023-077</t>
  </si>
  <si>
    <t>乌恰县黑孜苇乡库勒阿日克村林果示范园建设项目（一期）</t>
  </si>
  <si>
    <t>黑孜苇乡库勒阿日克村</t>
  </si>
  <si>
    <t>对库勒阿日克村400亩杏树基地进行土地平整，挖坑移植杏树2000棵，新种植杏树12000棵，配套滴灌设施，修建田间道路，洪沟疏浚等其他附属设施。</t>
  </si>
  <si>
    <t>该项目建设符合乡村振兴战略，可通过发展休闲旅游和特色林果业，增加村集体经济收入，带动辖区群众增产增收。</t>
  </si>
  <si>
    <t>项目投入使用后，收益的20%用于农牧民群众分红，剩余80%作为村集体经济收入，且每年雇佣不少于3个务工人员。</t>
  </si>
  <si>
    <t>饲草料地</t>
  </si>
  <si>
    <t>15</t>
  </si>
  <si>
    <t>WQ2023-005</t>
  </si>
  <si>
    <t>乌恰县波斯坦铁列克乡草料地建设项目</t>
  </si>
  <si>
    <t>波斯坦铁列克乡居鲁克巴什村</t>
  </si>
  <si>
    <t>对波斯坦铁列克乡居鲁克巴什村6200亩地进行土地平整和灌溉水渠建设等配套附属。</t>
  </si>
  <si>
    <t>通过实施草料地建设项目，改善当地经济发展，促进农业产业结构调整，发展优势产业，解决农牧民草料短缺问题，增加了农牧民收入。</t>
  </si>
  <si>
    <t>项目建成后，资产归所属村集体，后期运营模式：村集体集中管理或种植大户、家庭农场、合作社及企业承包。租金交于村集体经济，用于村基础设施建设和后续产业发展。企业运营招收当地农牧民务工，提高当地农牧民经济收入，为实施乡村振兴战略夯实基础。</t>
  </si>
  <si>
    <t>16</t>
  </si>
  <si>
    <t>WQ2023-019</t>
  </si>
  <si>
    <t>乌恰县饲草料基地建设项目</t>
  </si>
  <si>
    <t>乌鲁克恰提乡库尔干村、萨热克巴依村，吾合沙鲁乡吾合沙鲁村，托云乡托云村，膘尔托阔依乡萨孜村</t>
  </si>
  <si>
    <t>在全县部分乡村新建或提升饲草料地3598亩（其中乌鲁克恰提乡库尔干村616亩、萨热克巴依村200亩，吾合沙鲁乡吾合沙鲁村501亩，托云乡托云村1220亩，膘尔托阔依乡萨孜村1061亩），主要包括草料基地土地的改良、渠道及管道灌溉系统的配套、田间道路的配套等其他配套设施。</t>
  </si>
  <si>
    <t>通过实施草料地建设项目，可以有效满足农牧民饲草料需求，充分增加畜产品的附加值，壮大畜牧产业综合实力，增强本地畜牧业现代化、规模化水平，带动村民增收致富，壮大村集体经济收入。</t>
  </si>
  <si>
    <t>项目建成后，资产归属村委会，由村委会出租给村民，租金纳入村集体经济；村民通过租赁草料地可以解决饲养牲畜草料短缺问题，增加经济收入。</t>
  </si>
  <si>
    <t>WQ2023-020</t>
  </si>
  <si>
    <t>乌恰县乌鲁克恰提乡库尔干村乡村旅游基础设施提升改造项目</t>
  </si>
  <si>
    <t>乌鲁克恰提乡库尔干村玉其塔什牧点</t>
  </si>
  <si>
    <t>新建简易停车场、露营区共6100平方米，木栈道2900平方米，阳光板房11套，采购柴油发电机设备及设备用房20平方米，修建人工湖12000平方米，成品卫生间2套（玻璃钢化粪池2座、给水管网700米）。</t>
  </si>
  <si>
    <t>乌鲁克恰提乡人民政府</t>
  </si>
  <si>
    <t>阿克木·沙克</t>
  </si>
  <si>
    <t>县文旅局</t>
  </si>
  <si>
    <t>李学哲</t>
  </si>
  <si>
    <t>巴合提古丽·吉恩比</t>
  </si>
  <si>
    <t>通过项目实施，提升旅游基础，增加游客旅游，同时可带动农牧民发展牧家乐，提高农牧民收入。</t>
  </si>
  <si>
    <t>项目建成后，移交村委会管理与维护，提升旅游基础条件，增加游客旅游，同时可带动至少10户以上农牧民发展牧家乐，提高农牧民收入。</t>
  </si>
  <si>
    <t>光伏电站</t>
  </si>
  <si>
    <t>扶贫车间（特色手工基地）建设</t>
  </si>
  <si>
    <t>WQ2023-078</t>
  </si>
  <si>
    <t>乌恰县波斯坦铁列克乡凯勒敦村农贸市场改造提升建设项目</t>
  </si>
  <si>
    <t>土地平整硬化5000㎡，电路维修改造500m，自来水管网维修改造600m，新建管道检查井3座，新建面积60㎡水冲式厕所1座，新建各类贸易区共4个，其中3m*50m2个，3m*10m1个，6m*90m1个。</t>
  </si>
  <si>
    <t>县商信局</t>
  </si>
  <si>
    <t>谢恒勤</t>
  </si>
  <si>
    <t>项目建成后可使该村农贸市场各项基础设施更加完善，做到统一规划、合理布局、高效利用，扩大市场交易覆盖面，提高农牧民经济收入，为乡村振兴发展奠定良好基础。</t>
  </si>
  <si>
    <t>通过项目实施，可通过商品分类布置和市场合理布局提高农贸市场整体利用率，可通过合理打造，健全配套设施，使该村贸易更加规范化、统一化、合理化，有利于市场管理，同时可提高农牧民购买商品便利性，提高就业率，为乡村振兴发展奠定基础。</t>
  </si>
  <si>
    <t>配套基础设施项目</t>
  </si>
  <si>
    <t>小型农田水利设施建设</t>
  </si>
  <si>
    <t>19</t>
  </si>
  <si>
    <t>WQ2023-022</t>
  </si>
  <si>
    <t>乌恰县黑孜苇乡坎久干村光伏提水灌溉项目</t>
  </si>
  <si>
    <t>2023.3-2023.6</t>
  </si>
  <si>
    <t>黑孜苇乡坎久干村</t>
  </si>
  <si>
    <t>对坎久干村140亩植被区进行土地平整和节水灌溉；主要包括土地平整、水源提水采取光伏设备及配套工程、配套电力设施及附属、新建节水灌溉系统PE管道总长12.1km及闸阀井等建筑物、配套预制砼矩形渠1.02km。</t>
  </si>
  <si>
    <t>有效提高水资源利用率，为建设美丽乡村、改善人居环境、带动当地产业发展奠定良好基础，</t>
  </si>
  <si>
    <t>通过该项目建设，主要解决坎久干村唐塔尔食用菌养殖基地喷灌问题，同时解决居民区小广场灌溉等，</t>
  </si>
  <si>
    <t>防渗渠建设</t>
  </si>
  <si>
    <t>20</t>
  </si>
  <si>
    <t>WQ2023-079</t>
  </si>
  <si>
    <t>乌恰县膘尔托阔依乡萨孜村水利设施提升改造项目（示范村）</t>
  </si>
  <si>
    <t>1.新建维修4、5小队水渠7.5公里及相关渠系配套设施。3.对萨孜村引水口进行维修改造，维修改造溢流堰，河道清障及其他附属建筑物。</t>
  </si>
  <si>
    <t>县水利局</t>
  </si>
  <si>
    <t>马国成</t>
  </si>
  <si>
    <t>房树江</t>
  </si>
  <si>
    <t>通过实施该项目，提升水利设施条件，有效提高渠系控水节水能力。</t>
  </si>
  <si>
    <t>项目建成后，可解决渠系附近种、养殖用水需求，提高节水能力，保障农牧民生产发展。</t>
  </si>
  <si>
    <t>21</t>
  </si>
  <si>
    <t>WQ2023-080</t>
  </si>
  <si>
    <t>乌恰县吉根乡萨孜村草料基地防渗渠建设项目</t>
  </si>
  <si>
    <t>2023.4-2023.8</t>
  </si>
  <si>
    <t>吉根乡萨孜村</t>
  </si>
  <si>
    <t>在吉根乡萨孜村草料地新建2.5km防渗渠及附属配套设施。</t>
  </si>
  <si>
    <t>项目建成后，可解决吉根乡萨孜村草料地引水灌溉问题，有助于农牧民草料高质、高量生产，促进农牧民收入。</t>
  </si>
  <si>
    <t>项目建成后，提高草料地供水保障水平，有助于农牧民草料高质、高量生产，促进农牧民收入，助力乡村振兴事业发展。</t>
  </si>
  <si>
    <t>其它乡村振兴有关的农田水利建设</t>
  </si>
  <si>
    <t>22</t>
  </si>
  <si>
    <t>WQ2023-016</t>
  </si>
  <si>
    <t>乌恰县波斯坦铁列克乡依买克村晚熟樱桃示范园配套设施建设项目</t>
  </si>
  <si>
    <t>波斯坦铁列克乡依买克村</t>
  </si>
  <si>
    <t>新建沉砂池2座及配套引水渠系建筑物，土地平整1900亩，土壤改良800亩；种植区铺设滴灌管道1100亩，育苗区铺设滴灌管道800亩，及配套设施。</t>
  </si>
  <si>
    <t>通过项目实施，可补齐我乡特色林果业缺口，同时进一步带动当地农牧民就近就业，增加农牧民务工收入；促进当地农牧民种植林果积极性，提升农牧民种植技能，为一村一品奠定基础。</t>
  </si>
  <si>
    <t>项目建成后，由村委会与企业合作运营，前三年主要带动当地农牧民就业，增加群众收入，有经营收入后由村集体经济合作社与企业按比例分红，用以壮大村集体经济，参照村集体经济管理办法由村委会进行分配，同时持续带动当地农牧民到园区务工，提高农牧民收入，为乡村振兴发展奠定良好的基础。</t>
  </si>
  <si>
    <t>23</t>
  </si>
  <si>
    <t>WQ2023-091</t>
  </si>
  <si>
    <t>克州乌恰县依买克、乔尔波引水灌溉工程</t>
  </si>
  <si>
    <t>波斯坦铁列克乡依买克村、乔尔波村</t>
  </si>
  <si>
    <t>新建沉砂池1座，改扩建沉砂池1座，大约40万平方米，及配套附属建筑物。</t>
  </si>
  <si>
    <t>通过项目实施，可优化用水结构、增强调蓄能力、提升水资源利用率、改善区域性生态环境、为农业可持续发展提供坚实水资源保障的重要举措。</t>
  </si>
  <si>
    <t>项目建成后，可缓解依买克村耕地、林草地及樱桃产业园和阿克林场4万亩林地区域性、季节性、工程性和结构性缺水问题，且可置换且末干河水资源量，用于膘尔托阔依乡农牧业及其他行业发展，具有较好的节水效益、经济效益、生态效益及社会效益。</t>
  </si>
  <si>
    <t>24</t>
  </si>
  <si>
    <t>WQ2023-075</t>
  </si>
  <si>
    <t>2023年乌恰县波斯坦铁列克乡居鲁克巴什村防洪坝建设项目</t>
  </si>
  <si>
    <t>2023.3-2023.11</t>
  </si>
  <si>
    <t>塞尔亚大桥左岸新建C25F200W6直墙式防洪坝，长度500m</t>
  </si>
  <si>
    <t>通过项目建设，确保居民房屋、交通道路、通讯设施的安全，改善生态环境。</t>
  </si>
  <si>
    <t>项目建成后有效保护农牧民的生产生活安全，改善生态环境。</t>
  </si>
  <si>
    <t>WQ2023-025</t>
  </si>
  <si>
    <t>乌恰县小额信贷</t>
  </si>
  <si>
    <t>全县各村</t>
  </si>
  <si>
    <t>小额信贷贴息</t>
  </si>
  <si>
    <t>用于建档立卡户自主创业、发展生产，激发内生动力，持续巩固脱贫成效。</t>
  </si>
  <si>
    <t>WQ2023-081</t>
  </si>
  <si>
    <t>乌恰县膘尔托阔依乡高质量庭院经济项目</t>
  </si>
  <si>
    <t>膘尔托阔依乡萨孜村、阿合奇村、塔尔尕拉克村、膘尔托阔依村</t>
  </si>
  <si>
    <t>对全乡4个村共28户农牧民发展高质量庭院经济。1.对阿合奇村10户农牧民扶持补助，通过发展庭院生产生活服务、特色养殖、特色种植等促进农户增收，计划投入资金20万元；2.对塔尔尕拉克村5户农牧民扶持补助，通过发展庭院生产生活服务、草饲料加工等促进农户增收，计划投入资金15万元；3.对膘尔托阔依村3户农牧民扶持补助，通过发展庭院生产生活服务、特色种植等促进农户增收，计划投入资金7万元；4.对萨孜村10户农牧民扶持补助，发展庭院生产生活服务、特色养殖、特色加工等促进农户增收，计划投入资金30万元；</t>
  </si>
  <si>
    <t>通过项目实施，可扶持有能力而无资金的农牧民实现增收，激发农牧民创业潜能，助力乡村振兴产业发展。</t>
  </si>
  <si>
    <t>项目建成后，形成资产和经营收益归农牧民所有，农牧民通过小资产运作和劳动收入，实现增收致富。</t>
  </si>
  <si>
    <t>WQ2023-082</t>
  </si>
  <si>
    <t>乌恰县吉根乡高质量庭院经济项目</t>
  </si>
  <si>
    <t>2023.3-2023.7</t>
  </si>
  <si>
    <t>吉根乡斯木哈纳村、萨哈勒村、萨孜村</t>
  </si>
  <si>
    <t>1.斯木哈纳村:为2户房屋进行民宿改造，采购相关配套设施，同时采购毡房接待相关物品，计划投资14万元。2.萨哈勒村:为1户群众购置一套小型巴氏牛奶加工生产线、全套牛乳业加工机器、羊奶杀菌设备酸奶发酵，计划投资3万元;为13户群众购置毡房相关配套物品，计划投资16.5万元。</t>
  </si>
  <si>
    <t>加尔肯巴衣·买买吐逊</t>
  </si>
  <si>
    <t>项目建成后，提高老百姓对庭院经济发展的认知和发展生产积极性，助力乡村振兴，带动农户增产增收，提高生活质量。</t>
  </si>
  <si>
    <t>项目建成后，产权归农户所有，经营收益归农户所有，由村委会负责日常监督管理，通过发展庭院经济，巩固脱贫攻坚成果，调整农村产业结构，拓宽农户致富门路，增加老百姓经济收入。</t>
  </si>
  <si>
    <t>WQ2023-083</t>
  </si>
  <si>
    <t>乌恰县托云乡高质量庭院经济项目</t>
  </si>
  <si>
    <t>2023.3-2023.4</t>
  </si>
  <si>
    <t>托云乡托云村</t>
  </si>
  <si>
    <t>购置和面机、切面机、冰柜各一套;购置流动餐饮车及桌子椅子等一套设施。</t>
  </si>
  <si>
    <t>托云乡人民政府</t>
  </si>
  <si>
    <t>那木德克·托胡塔僧</t>
  </si>
  <si>
    <t>通过发展庭院经济，巩固脱贫攻坚成果，调整农村产业结构，拓宽农户致富门路，带动2户脱贫户增收致富。</t>
  </si>
  <si>
    <t>项目建成后，设备产权归村委会所有，免费提供给脱贫户使用，如发现闲置情况，村委会收回另外分配给其他由经营能力的脱贫户使用，项目带动增加2户脱贫户每年不低于720元的经济收入。</t>
  </si>
  <si>
    <t>WQ2023-084</t>
  </si>
  <si>
    <t>乌恰县波斯坦铁列克乡高质量庭院经济建设项目</t>
  </si>
  <si>
    <t>波斯坦铁列克乡居鲁克巴什村、凯勒敦村、多来提布拉克村</t>
  </si>
  <si>
    <t>波斯坦铁列克乡3个村实施高质量庭院经济建设项目，其中1、居鲁克巴什村：林带安装20km林下鸡活动区域防护设施，安装简易林下养殖鸡舍120个，简易林下产蛋鸡舍500个；2、凯勒敦村新建蔬菜种植小拱棚16座，及配套附属设施；3、多来提布拉克村新建蔬菜种植小拱棚21座，及配套附属设施。</t>
  </si>
  <si>
    <t>通过项目实施，可推动我乡高质量庭院经济发展，同时进一步提升当地农牧民种殖、养殖生产技能，降低农牧民生活成本，增加农牧民收入。</t>
  </si>
  <si>
    <t>项目建成后，产权归属农牧民，由当地农牧民进行种植、养殖生产，可提升当地农牧民种植、养殖技能，降低农牧民生活成本，增加农牧民收入，为乡村振兴发展奠定良好基础。</t>
  </si>
  <si>
    <t>WQ2023-085</t>
  </si>
  <si>
    <t>乌恰县乌鲁克恰提乡高质量庭院经济项目</t>
  </si>
  <si>
    <t>乌鲁克恰提乡库尔干村、克孜勒库鲁克村</t>
  </si>
  <si>
    <t>库尔干村81户、克孜勒库鲁克村12户每户新建5-20平米小拱棚一座，配套蔬菜种子、棚膜、棉被、压膜带等相关设施；库尔干村149户、克孜勒库鲁克村19户院内种植蔬菜、瓜果，配套相关附属设施。</t>
  </si>
  <si>
    <t>通过项目实施可有效改善农户院内环境，同时提高农户生活水平，增加农牧民收入，增加人民幸福感，助力乡村振兴事业的发展。</t>
  </si>
  <si>
    <t>项目建成后，由农牧民进行管理，所属权归农牧民所有，村委会负责日常监督，可减少农牧民日常生活开销，提高农牧民收入，提高农牧民安全感。</t>
  </si>
  <si>
    <t>WQ2023-086</t>
  </si>
  <si>
    <t>乌恰县黑孜苇乡高质量庭院经济项目</t>
  </si>
  <si>
    <t>黑孜苇乡库勒阿日克村、也克铁热克村、康什维尔村、阿热布拉克村、坎久干村</t>
  </si>
  <si>
    <t>1.库勒阿日克村林带安装林下鸡活动区域防护设施3km，安装简易林下养殖鸡舍44个，简易林下产蛋鸡舍44个；搭建蔬菜种植架20个，配套附属设施。2.也克铁热克村林带安装林下鸡活动区域防护设施1km，安装简易林下养殖鸡舍10个，简易林下产蛋鸡舍10个;新建蔬菜种植小拱棚40座，换填土及配套附属设施。3.康什维尔村搭建葡萄棚架10个，种植耐寒性强，无需冬埋的葡萄苗。4.阿热布拉克村搭建葡萄棚架20个，种植耐寒性强，无需冬埋的葡萄苗。5.坎久干村种植耐寒性强，无需冬埋易成活的葡萄苗，并新建蔬菜种植小拱棚13座，及配套附属设施；打造柯尔克孜民宿2间及配套相关设施。</t>
  </si>
  <si>
    <t>通过项目实施，可提升农牧民家庭人居环境，为旅游发展奠定基础，对于有基础，有条件，有发展意愿的脱贫户，大力给予扶持，增加农牧民收入。</t>
  </si>
  <si>
    <t>项目建成后，资产及后期产生效益归农牧民所有，村委会负责项目日常管护，项目可有效提升村容村貌，提升农户生活品质并节省受益户家庭的开支、增加家庭收入，从意识上促进农牧民由单一牧业向种植业尝试和适应，带动农牧民生活方式的转变。</t>
  </si>
  <si>
    <t>劳动奖补</t>
  </si>
  <si>
    <t>就业培训</t>
  </si>
  <si>
    <t>创业补助</t>
  </si>
  <si>
    <t>农村基础设施</t>
  </si>
  <si>
    <t>农村道路（通村、通户路）</t>
  </si>
  <si>
    <t>WQ2023-026</t>
  </si>
  <si>
    <t>乌恰县吉根乡萨孜村、哈拉铁列克村、萨哈勒村村级道路建设项目</t>
  </si>
  <si>
    <t>2023.5-2023.11</t>
  </si>
  <si>
    <t>吉根乡萨孜村、哈拉铁列克村、萨哈勒村</t>
  </si>
  <si>
    <t>四级沥青、混凝土路3公里，路基、路面、桥涵及防护工程。</t>
  </si>
  <si>
    <t>县交通运输局</t>
  </si>
  <si>
    <t>别克买买提·塔依蒲</t>
  </si>
  <si>
    <t>通过实施该项目，改善农牧民的出行条件。</t>
  </si>
  <si>
    <t>项目建成后给农民出行带来便利，保障交通安全。</t>
  </si>
  <si>
    <t>WQ2023-093</t>
  </si>
  <si>
    <t>克州乌恰县克孜勒苏河大桥建设项目</t>
  </si>
  <si>
    <t>2023.3-2024.10</t>
  </si>
  <si>
    <t>乌恰县康苏镇克孜勒苏村</t>
  </si>
  <si>
    <t>桥梁570米，道路2.5千米，桥梁宽12米，桥头引道2.5千米。</t>
  </si>
  <si>
    <t>有效解决波斯坦铁列克乡6个村、膘尔托阔依乡5个村、阿依尕特村群众通行难题，避免通行过程中因洪水带来的不安全因素，加强商品流通，加快新农村建设，促进经济发展，提高群众经济收入。</t>
  </si>
  <si>
    <t>项目的建成方便农牧民出行，减少因交通隐患带来的出行不便等问题，改善乡村道路，改善群众生产生活条件，加强商品流通，加快新农村建设，促进经济发展，为做好新时代“三农”工作提供坚强交通运输保障。</t>
  </si>
  <si>
    <t>WQ2023-087</t>
  </si>
  <si>
    <t>乌恰县膘尔托阔依乡萨孜村道路提升项目（示范村）</t>
  </si>
  <si>
    <t>对萨孜村2.4公里道路进行改造提升、配套相关附属设施，道路两侧输配电线路及光缆进行搬迁改造提升。</t>
  </si>
  <si>
    <t>通过对2.4公里道路提升后，实现人、车交通分离，进一步解决群众道路交通安全隐患风险，同时通过对道路两侧电网改造提升后，进一步解决乡村电路“蜘蛛网”问题，优化电网结构，提高农网供电能力，保障群众用电安全。</t>
  </si>
  <si>
    <t>项目完成后，进一步提升道路交通承载能力及整洁程度，同时进一步优化电力线路，保障群众用电需求，满足群众对美好生活的内在需求。</t>
  </si>
  <si>
    <t>WQ2023-030</t>
  </si>
  <si>
    <t>乌恰县波斯坦铁列克乡依买克村等6个村提升农村供水保障工程</t>
  </si>
  <si>
    <t>波斯坦铁列克乡依买克村，康苏镇阿依尕特村，吾合沙鲁乡吾合沙鲁村，吉根乡萨哈勒村，托云乡苏约克村，铁列克乡哈拉铁克村</t>
  </si>
  <si>
    <t>1.吉根乡萨哈勒村新村及老村水源地新建DN426桥式滤水管135m、对桥前出露段100m长管道进行格宾石笼防护、水源地新建围栏维护80m及水源标识牌；2.吾合沙鲁乡吾合沙鲁村水源地新建格宾石笼防冲横隔墙50m、对河道左岸水毁段30m长防洪堤拆除重建、防洪堤基础采用重力式挡墙，顶部为现浇砼护坡板；3.康苏镇阿依尕特村恢复沉砂池水毁段原有砼护坡、原沉砂池增加土工膜防渗处理、增设黏土填筑隔水带；4.波斯坦铁列克乡依买克村水源地新建围栏290m、48户片区新建PE配水管道总长2972m，管径DN65，配套阀井等建筑物、49户入户，入户管采用DN25的PE管；5.托云乡苏约克村9户片区新建10m3钢筋砼高位水池1座、新建输配水管道465m，管径DN75，配套阀井等建筑物，9户入户，入户管采用DN25的PE管；6.铁列克乡哈拉铁克村新建200m3蓄水池1座、新建围栏80m、新建输配水管道总长3000m，管径DN200—DN160，配套阀井等建筑物。</t>
  </si>
  <si>
    <t>县农村饮水安全管理站</t>
  </si>
  <si>
    <t>布尔汗·吐尔达力</t>
  </si>
  <si>
    <t>项目建成后，可提升6个村的农村供水保障水平，957户农村居民的农村供水得到稳定保障。</t>
  </si>
  <si>
    <t>项目建成后，提高农村供水保障水平，助力乡村振兴。</t>
  </si>
  <si>
    <t>WQ2023-092</t>
  </si>
  <si>
    <t>克州乌恰县农村供水保障建设项目</t>
  </si>
  <si>
    <t>2023.03-2023.10</t>
  </si>
  <si>
    <t>波斯坦铁列克乡，膘尔托阔依乡，黑孜苇乡，乌鲁克恰提乡，吾合沙鲁乡，铁列克乡，托云乡，巴音库鲁提镇，康苏镇8乡2镇35个村</t>
  </si>
  <si>
    <t>对水源地、闸阀井、水表井进行改造提升，更换老旧闸阀及配件等。</t>
  </si>
  <si>
    <t>项目建成后，可提升35个村的农村供水保障水平，9173户农村居民的农村供水得到稳定保障。</t>
  </si>
  <si>
    <t>WQ2023-034</t>
  </si>
  <si>
    <t>乌恰县托云乡托云村2023年中央财政以工代赈居民点基础设施建设项目</t>
  </si>
  <si>
    <t>主要建设输配水管道总长6.5公里，配套高位蓄水池2座、管道加压泵、电力系统、闸阀井；建设47套预制钢筋混凝土三格式化粪池（3个立方）收集黑水（入厕用水）、47个单独罐体收集灰水（2个立方）。</t>
  </si>
  <si>
    <t>解决托云村47户159人的饮水问题，提高农村供水保证率。</t>
  </si>
  <si>
    <t>通过实施此项目，预计带动当地40名群众务工，计划发放劳务报酬60万元，可进一步提高农村供水保证率，提高农村居民的健康水平，改善农牧民生活环境。</t>
  </si>
  <si>
    <t>农村电网（通生产、生活用电、提高综合电压和供电可靠性）</t>
  </si>
  <si>
    <t>WQ2023-036</t>
  </si>
  <si>
    <t>乌恰县波斯坦铁列克乡依买克村电力基础设施建设项目</t>
  </si>
  <si>
    <t>2023.3-2023.8</t>
  </si>
  <si>
    <t>布设架空线路6Km，安装250KVA变压器2台，含其他电力配件。</t>
  </si>
  <si>
    <t>项目建成后，可保障依买克村农牧民用电安全，促进村中生产生活、产业发展有序开展。</t>
  </si>
  <si>
    <t>通过项目实施，可保证依买克村农牧民生产生活用电安全，同时促进村中产业发展，提升农牧民生活幸福感，收获感。</t>
  </si>
  <si>
    <t>WQ2023-088</t>
  </si>
  <si>
    <t>乌恰县康苏镇阿依尕特村设施农业区电力设施维护项目（示范村）</t>
  </si>
  <si>
    <t>康苏镇阿依尕特村</t>
  </si>
  <si>
    <t>1.对设施农业大棚内老化电缆线更换32325米；
2.大棚外电缆线1178米；
3.三相四线空气开关418个；
4.维修变压器。</t>
  </si>
  <si>
    <t>通过项目实施，保证设施农业电力供应，确保设施农业在保温、灌溉、照明等用电需求，适用于各个季节的蔬菜种植，增加农牧民收入。</t>
  </si>
  <si>
    <t>项目建成后，设施农业电力供应得到提升，可保证设施农业在保温、灌溉、照明等用电需求，适用于各个季节的蔬菜种植，增加农牧民收入。</t>
  </si>
  <si>
    <t>WQ2023-089</t>
  </si>
  <si>
    <t>乌恰县波斯坦铁列克乡居鲁克巴什村畜牧产业园配套电力设施建设项目</t>
  </si>
  <si>
    <t>新建1000KVA变压器2座，500KVA变压器1座，315KVA变压器1座，250KVA变压器1座，均含配套电力设施；铺设配套电力线路。</t>
  </si>
  <si>
    <t>项目建成后，可保障居鲁克巴什村畜牧产业园整体用电需求，对拉动当地畜禽全产业链起到关键作用，间接带动当地农牧民增收，为乡村振兴发展奠定良好的基础。</t>
  </si>
  <si>
    <t>通过项目实施，可保障居鲁克巴什村畜牧产业园整体用电需求，对拉动当地畜禽全产业链起到关键作用，间接带动当地农牧民增收，为乡村振兴发展奠定良好的基础</t>
  </si>
  <si>
    <t>数字乡村（信息通信基础设施建设、数字化、智能化建设等）</t>
  </si>
  <si>
    <t>农村清洁能源设施（燃气、户用光伏、风电、水电、农村生物质能源、北方地区清洁取暖等）</t>
  </si>
  <si>
    <t>WQ2023-037</t>
  </si>
  <si>
    <t>乌恰县黑孜苇乡也克铁热克村小黑孜苇片区污水治理项目</t>
  </si>
  <si>
    <t>黑孜苇也克铁热克村</t>
  </si>
  <si>
    <t>1.也克铁热克村小黑孜苇片区新建预制钢筋混凝土检查井63座，75m³预制钢筋混凝土化粪池1座，双壁波纹管1100米。2.5个单户成品三格式化粪池。</t>
  </si>
  <si>
    <t>县生态环境局</t>
  </si>
  <si>
    <t>王景耀</t>
  </si>
  <si>
    <t>通过项目实施，可以解决片区群众污水排放问题，提升农牧民整体生活整洁性，便捷性，大幅度提升脱贫户及其他牧民的生活环境和生活品质，有效的减少环境的污染,有利于当地厕所革命工作的推进，为乡村振兴建设发展奠定良好基础。</t>
  </si>
  <si>
    <t>通过项目实施，有效解决农牧民生活污水排放问题，提升农牧民整体生活整洁性，便捷性，大幅度提升农牧民的生活环境和生活品质。</t>
  </si>
  <si>
    <t>WQ2023-038</t>
  </si>
  <si>
    <t>乌恰县膘尔托阔依乡污水治理建设项目</t>
  </si>
  <si>
    <t>膘尔托阔依乡塔尔尕拉克村、萨孜村、阿合奇村</t>
  </si>
  <si>
    <t xml:space="preserve">1.膘尔托阔依乡塔尔尕拉克村、萨孜村片区 
新建排污管道3.13km，主管采用HDPE双壁波纹管，其中：新建de315主管2380m；de225主管480m；de160PE管250m，配套沿线检查井103座、穿路8处，管廊205m，新建300m³化粪池2座，新建水冲式厕所1处。
2.阿合奇村11户片区
新建排污管道0.59km，主管采用HDPE双壁波纹管，其中：新建de315主管400m；de225主管120m；de160PE管70m，配套沿线检查井34座、穿路1处。              3.污水处理设施及相关配套设施。 </t>
  </si>
  <si>
    <t>通过项目实施，有效解决农牧民生活污水排放问题，提升农牧民整体生活整洁性，便捷性，大幅度提升脱贫户及其他牧民的生活环境和生活品质。</t>
  </si>
  <si>
    <t>WQ2023-040</t>
  </si>
  <si>
    <t>乌恰县波斯坦铁列克乡依买克村污水治理项目</t>
  </si>
  <si>
    <t>2023.4-2023.08</t>
  </si>
  <si>
    <t>1.依买克村铺设污水管道3.6km，主管道为315双壁波纹管，支管道为220双壁波纹管，出户管为110pvc管，配套预制钢筋混凝土检查井184座，100m³预制钢筋混凝土化粪池2座；
2.村中偏远散户安装预制钢筋混凝土三格式化粪池共计81户。</t>
  </si>
  <si>
    <t>项目的建设有效改善依买克村村民生产生活条件，解决依买克村片区群众污水排放问题，推动厕所革命的实施，加快乡村建设步伐，为乡村振兴发展奠定良好的基础。</t>
  </si>
  <si>
    <t>通过该项目，可解决依买克村片区共计178户673人生活污水排放问题，大幅度改善片区生活环境，提升脱贫户及其他牧民的生活环境和生活质量。</t>
  </si>
  <si>
    <t>WQ2023-042</t>
  </si>
  <si>
    <t>乌恰县乌鲁克恰提乡萨热克巴依村、库尔干村污水治理项目</t>
  </si>
  <si>
    <t>乌鲁克恰提乡萨热克巴依村、库尔干村</t>
  </si>
  <si>
    <t>萨热克巴依村楼房片区扩建化粪池300立方米，修建检查井及相关配套设施；库尔干村加斯小队新建排污管道0.38km,配套检查井21座，穿路1座。</t>
  </si>
  <si>
    <t>通过项目实施，提升农牧民整体生活整洁性，便捷性，大幅度提升脱贫户及其他牧民的生活环境和生活品质，有效的减少环境的污染,有利于当地厕所革命工作的推进，为乡村振兴建设发展奠定良好基础。</t>
  </si>
  <si>
    <t>WQ2023-090</t>
  </si>
  <si>
    <t>乌恰县膘尔托阔依乡萨孜村小型吸粪车采购项目（示范村）</t>
  </si>
  <si>
    <t>2023.4-2023.5</t>
  </si>
  <si>
    <t>购买5立方吸粪车1辆及相应设施。</t>
  </si>
  <si>
    <t>通过项目实施，提升片区人居环境保障能力，进一步提高农牧民生活环境。</t>
  </si>
  <si>
    <t>项目建成后，形成资产移交村委会管理，有效解决散户3个片区189户农牧民生活污水转运处理问题。</t>
  </si>
  <si>
    <t>WQ2023-043</t>
  </si>
  <si>
    <t>乌恰县各乡镇垃圾运转处理设备采购项目</t>
  </si>
  <si>
    <t>35个行政村</t>
  </si>
  <si>
    <t>为35个行政村采购电瓶式垃圾车99辆，采购电瓶式洒水车77辆。</t>
  </si>
  <si>
    <t>县住建局</t>
  </si>
  <si>
    <t>王建新</t>
  </si>
  <si>
    <t>通过实施该项目，解决大型垃圾车在狭小空间及农户家中果皮箱收运不方便、不及时的问题，进一步完善垃圾分类工作，对可回收的垃圾由小型垃圾车进行回收，对不可回收的垃圾收运至垃圾填埋场进行处理，切实提高居民的生活环境质量。</t>
  </si>
  <si>
    <t>项目实施建成后，资产归属为村委会，质保期内出现相关问题由实施方负责维修质保，超过质保期期限由村委会自行维护保养。</t>
  </si>
  <si>
    <t>WQ2023-045</t>
  </si>
  <si>
    <t>乌恰县吾合沙鲁乡人居环境整治项目</t>
  </si>
  <si>
    <t>吾合沙鲁乡恰提村、吾合沙鲁村</t>
  </si>
  <si>
    <t>1.对恰提村主干道硬化1.1㎞，铺设路沿石2.2㎞，换填土1000m³等。2.对吾合沙鲁村居民点道路硬化0.36㎞，换填土500m³等。</t>
  </si>
  <si>
    <t>通过项目实施，改变农村脏乱差的现象，改善农村人居环境，提高农牧民群众幸福感。</t>
  </si>
  <si>
    <t>通过项目实施，提升建设地点的村容村貌，改变农牧民生活条件，打造美丽乡村。</t>
  </si>
  <si>
    <t>WQ2023-046</t>
  </si>
  <si>
    <t>乌恰县乌鲁克恰提乡美丽乡村建设项目</t>
  </si>
  <si>
    <t>乌鲁克恰提乡克孜勒库鲁克村、琼铁热克村、萨热克巴依村</t>
  </si>
  <si>
    <t>对各村道路两旁、集中连片房屋的房前屋后进行环境整治，对各村损坏道路进行维修1.5公里；对克孜勒库鲁克村公共区域进行硬化1000平米，换填土方7000平米；萨热克巴依村公共区域硬化600平米，道路两旁换填土方2000平米；对琼铁热克村道路两旁换填土1万平米，公共区域地面硬化800平米。</t>
  </si>
  <si>
    <t>WQ2023-047</t>
  </si>
  <si>
    <t>乌恰县吉根乡美丽乡村建设项目</t>
  </si>
  <si>
    <t>吉根乡哈拉铁列克村、萨哈勒村、斯木哈纳村</t>
  </si>
  <si>
    <t>1.对哈拉铁列克村村内破损道路修复，路两侧土方平整置换、铺设路沿石以及公共区域照明设施。2.对萨哈勒村村内破损道路修复，路两侧土方平整置换以及公共区域照明设施。3.对斯木哈纳村村内破损道路修复，路两侧土方平整置换以及公共区域照明设施。三个村累积修复并加宽道路约560米，边坡防护约437米，路基防护排洪沟约56米，土方平衡置换约853m³，共计安装太阳能照明设施约90盏，环保设施2处。</t>
  </si>
  <si>
    <t>WQ2023-048</t>
  </si>
  <si>
    <t>乌恰县托云乡人居环境整治项目</t>
  </si>
  <si>
    <t>托云乡苏约克村、库瓦特村、托云村</t>
  </si>
  <si>
    <t>1.苏约克村场地平整5000㎡，道路硬化1公里，换填土1000m³。2.库瓦特村换填土1000m³，垃圾桶50个。3.托云村换填土3000m³。</t>
  </si>
  <si>
    <t>WQ2023-049</t>
  </si>
  <si>
    <t>乌恰县铁列克乡美丽乡村建设项目</t>
  </si>
  <si>
    <t>铁列克乡哈拉铁克村</t>
  </si>
  <si>
    <t>对哈拉铁克村人居环境整治，安装太阳能照明设备约120盏、修建垃圾收集点。</t>
  </si>
  <si>
    <t>铁列克乡人民政府</t>
  </si>
  <si>
    <t>库尔曼别克·吾守尔</t>
  </si>
  <si>
    <t>WQ2023-050</t>
  </si>
  <si>
    <t>乌恰县巴音库鲁提镇人居环境整治项目</t>
  </si>
  <si>
    <t>巴音库鲁提镇克孜勒阿根村、巴音库鲁提村</t>
  </si>
  <si>
    <t>1.巴音库鲁提村：水渠清淤3公里，公共区域场地平整16000平方米，垃圾清运2200立方米，公共区域换填土1300平方米，地面硬化500平方米。
2.克孜勒阿根村：新阿克牙戈壁回填2000立方米，公共区域场地平整20000平方米，垃圾清运1900立方米，水渠清运1.2公里。</t>
  </si>
  <si>
    <t>WQ2023-066</t>
  </si>
  <si>
    <t>乌恰县乌鲁克恰提乡库尔干村2023年中央财政以工代赈人居环境整治项目</t>
  </si>
  <si>
    <t>乌鲁克恰提乡库尔干村</t>
  </si>
  <si>
    <t>库尔干村地面硬化15000平米、路面硬化2公里、林带整治30亩、水渠清淤8公里。</t>
  </si>
  <si>
    <t>通过项目实施，预计带动当地40名群众务工，计划发放劳务报酬60万元。项目建成可以提升建设地点的村容村貌，改变农牧民生活条件，打造美丽乡村。</t>
  </si>
  <si>
    <t>WQ2023-067</t>
  </si>
  <si>
    <t>乌恰县吉根乡萨孜村2023年中央财政以工代赈人居环境整治项目</t>
  </si>
  <si>
    <t>对萨孜村村公共区域场地进行土方置换20000m³、土地平整1000㎡、地面硬化4000㎡；对居民点80m有安全隐患的边坡进行修整防护，60户片区西侧新建排洪渠200m。</t>
  </si>
  <si>
    <t>通过项目实施，预计带动当地30名群众务工，计划发放劳务报酬60万元。项目建成可以提升建设地点的村容村貌，改变农牧民生活条件，打造美丽乡村。</t>
  </si>
  <si>
    <t>WQ2023-068</t>
  </si>
  <si>
    <t>乌恰县波斯坦铁列克乡居鲁克巴什村2023年中央财政以工代赈人居环境整治项目</t>
  </si>
  <si>
    <t>2023.4-2023.11</t>
  </si>
  <si>
    <t xml:space="preserve">换填种植土7000m³，平整硬化地面10000㎡，铺设灌溉管道2000m，道路硬化5km。
</t>
  </si>
  <si>
    <t>WQ2023-072</t>
  </si>
  <si>
    <t>乌恰县铁列克乡铁列克村2023年中央财政以工代赈人居环境整治项目</t>
  </si>
  <si>
    <t>铁列克乡铁列克村</t>
  </si>
  <si>
    <t>1730m道路铺设人行道；对29户片区道路、房前屋后进行整治；地面硬化1800㎡及其他需要整治道路、残垣断壁等。</t>
  </si>
  <si>
    <t>WQ2023-059</t>
  </si>
  <si>
    <t>康苏镇阿依尕特村、克孜勒苏村环境整治项目</t>
  </si>
  <si>
    <t>采购60个垃圾船及投放点防蝇防臭设施，对阿依尕特村三条主干道进行平整约3公里，对两侧道路加宽1米；主干道旁3公里水渠两边环境提升改造，对水渠右侧填入30公分，对波乡片区2公里路段进行拓宽公路，对克片区进行平整。</t>
  </si>
  <si>
    <t>农村公益性殡葬设施建设</t>
  </si>
  <si>
    <t>其他（便民综合服务设施、文化活动广场、体育设施、村级客运站、公共照明设施等）</t>
  </si>
  <si>
    <t>WQ2023-054</t>
  </si>
  <si>
    <t>乌恰县巴音库鲁提镇易地扶贫搬迁点社区公共基础设施服务建设项目</t>
  </si>
  <si>
    <t>新建社区服务中心，占地面积为95.12平方米，总建筑面积为190.24平方米及附属配套。</t>
  </si>
  <si>
    <t>县发展和改革委员会</t>
  </si>
  <si>
    <t>杨贵勤</t>
  </si>
  <si>
    <t>该项目实施可以为农牧民开展各类问题活动提供场所，丰富农牧民精神文化生活，提供更多就业机会，通过设置为群众服务窗口，方便农牧民群众办事。</t>
  </si>
  <si>
    <t>易地扶贫搬迁贷款债劵贴息补助</t>
  </si>
  <si>
    <t>享受"雨露计划"职业教育补助</t>
  </si>
  <si>
    <t>WQ2023-051</t>
  </si>
  <si>
    <t>“雨露计划”职业教育补助</t>
  </si>
  <si>
    <t>2023.9-2023.12</t>
  </si>
  <si>
    <t>各乡镇</t>
  </si>
  <si>
    <t>对已脱贫家庭（含监测帮扶家庭）子女接受中等、高等职业教育(中等职业教育包括全日制普通中专、成人中专、职业高中，技工院校；高等职业教育包括全日制普通大专、高职院校、技师学院等）的在籍在读全日制学生进行补助，计划900人，补助标准每生每年3000元。</t>
  </si>
  <si>
    <t>各乡镇人民政府</t>
  </si>
  <si>
    <t>各乡镇人民政府乡（镇）长</t>
  </si>
  <si>
    <t>县乡村振兴局</t>
  </si>
  <si>
    <t>张国荣</t>
  </si>
  <si>
    <t>通过项目实施，支持农村脱贫家庭（含监测帮扶对象家庭）新成长劳动力接受职业教育，提高脱贫劳动力就业技能水平和综合素质，帮助脱贫农户实现转移增收、就业脱贫，从而促进脱贫地区经济社会发展和社会主义新农村建设。</t>
  </si>
  <si>
    <t>通过项目实施，减轻脱贫家庭经济负担，鼓励脱贫户学生完成学业。</t>
  </si>
  <si>
    <t>参与"学前学会普通话"行动</t>
  </si>
  <si>
    <t>移风易俗改革示范县（乡、村）</t>
  </si>
  <si>
    <t>WQ2023-052</t>
  </si>
  <si>
    <t>用于聘请第三方开展项目管理及资金绩效评价等相关工作。</t>
  </si>
  <si>
    <t>WQ2023-053</t>
  </si>
  <si>
    <t>困难群众饮用低氟茶项目</t>
  </si>
  <si>
    <t>为约4000户群众采购低氟茶，标准约120元/户。</t>
  </si>
  <si>
    <t>县民宗局</t>
  </si>
  <si>
    <t>郑元成</t>
  </si>
  <si>
    <t>通过项目的实施，引导群众提高对饮茶型地氟病的防治意识，有效预防地氟病，有效提升困难群众身心健康。</t>
  </si>
  <si>
    <t>项目实施后，有效提升预防地氟病的几率，为约4000户群众发放低氟茶，切实提高防止地氟病的发生。</t>
  </si>
  <si>
    <t>……</t>
  </si>
  <si>
    <t>乌恰县2023年巩固拓展脱贫攻坚成果和乡村振兴项目库分类统计表                   （动态调整更新）</t>
  </si>
  <si>
    <t>(1)</t>
  </si>
  <si>
    <t>(2)</t>
  </si>
  <si>
    <t>(3)</t>
  </si>
  <si>
    <t>(4)</t>
  </si>
  <si>
    <t>－</t>
  </si>
  <si>
    <t>平方米</t>
  </si>
  <si>
    <t>（五)</t>
  </si>
  <si>
    <t>75200</t>
  </si>
  <si>
    <t>七</t>
  </si>
  <si>
    <t>克州***县（市）巩固拓展脱贫攻坚成果和乡村振兴项目库分类统计表（标准格式）</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</si>
</sst>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Red]0.00"/>
    <numFmt numFmtId="177" formatCode="0;[Red]0"/>
    <numFmt numFmtId="178" formatCode="0.00_ "/>
    <numFmt numFmtId="179" formatCode="0.000_ "/>
  </numFmts>
  <fonts count="51">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b/>
      <sz val="14"/>
      <name val="方正小标宋简体"/>
      <charset val="134"/>
    </font>
    <font>
      <sz val="10"/>
      <name val="SimSun"/>
      <charset val="134"/>
    </font>
    <font>
      <sz val="14"/>
      <name val="Times New Roman"/>
      <charset val="134"/>
    </font>
    <font>
      <sz val="11"/>
      <name val="Times New Roman"/>
      <charset val="134"/>
    </font>
    <font>
      <b/>
      <sz val="20"/>
      <name val="宋体"/>
      <charset val="134"/>
    </font>
    <font>
      <b/>
      <sz val="28"/>
      <name val="宋体"/>
      <charset val="134"/>
    </font>
    <font>
      <b/>
      <sz val="28"/>
      <name val="宋体"/>
      <charset val="134"/>
      <scheme val="minor"/>
    </font>
    <font>
      <sz val="28"/>
      <name val="宋体"/>
      <charset val="134"/>
      <scheme val="minor"/>
    </font>
    <font>
      <sz val="28"/>
      <name val="宋体"/>
      <charset val="134"/>
      <scheme val="major"/>
    </font>
    <font>
      <sz val="11"/>
      <name val="宋体"/>
      <charset val="134"/>
      <scheme val="minor"/>
    </font>
    <font>
      <sz val="14"/>
      <name val="宋体"/>
      <charset val="134"/>
    </font>
    <font>
      <b/>
      <sz val="36"/>
      <name val="宋体"/>
      <charset val="134"/>
    </font>
    <font>
      <sz val="28"/>
      <name val="宋体"/>
      <charset val="134"/>
    </font>
    <font>
      <sz val="26"/>
      <name val="宋体"/>
      <charset val="134"/>
      <scheme val="major"/>
    </font>
    <font>
      <sz val="12"/>
      <name val="宋体"/>
      <charset val="134"/>
    </font>
    <font>
      <sz val="10"/>
      <color theme="1"/>
      <name val="宋体"/>
      <charset val="134"/>
    </font>
    <font>
      <b/>
      <sz val="16"/>
      <color theme="1"/>
      <name val="宋体"/>
      <charset val="134"/>
      <scheme val="minor"/>
    </font>
    <font>
      <b/>
      <sz val="12"/>
      <name val="宋体"/>
      <charset val="134"/>
      <scheme val="minor"/>
    </font>
    <font>
      <b/>
      <sz val="12"/>
      <name val="宋体"/>
      <charset val="134"/>
    </font>
    <font>
      <b/>
      <sz val="9"/>
      <name val="宋体"/>
      <charset val="134"/>
      <scheme val="minor"/>
    </font>
    <font>
      <b/>
      <sz val="10"/>
      <color theme="1"/>
      <name val="宋体"/>
      <charset val="134"/>
    </font>
    <font>
      <sz val="11"/>
      <color theme="1"/>
      <name val="宋体"/>
      <charset val="134"/>
    </font>
    <font>
      <sz val="11"/>
      <color rgb="FFFF0000"/>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
      <b/>
      <vertAlign val="subscript"/>
      <sz val="20"/>
      <name val="宋体"/>
      <charset val="134"/>
    </font>
    <font>
      <vertAlign val="subscript"/>
      <sz val="20"/>
      <name val="宋体"/>
      <charset val="134"/>
    </font>
  </fonts>
  <fills count="35">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rgb="FFFFFF00"/>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42" fontId="0" fillId="0" borderId="0" applyFont="0" applyFill="0" applyBorder="0" applyAlignment="0" applyProtection="0">
      <alignment vertical="center"/>
    </xf>
    <xf numFmtId="0" fontId="37" fillId="15" borderId="0" applyNumberFormat="0" applyBorder="0" applyAlignment="0" applyProtection="0">
      <alignment vertical="center"/>
    </xf>
    <xf numFmtId="0" fontId="35"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11" borderId="0" applyNumberFormat="0" applyBorder="0" applyAlignment="0" applyProtection="0">
      <alignment vertical="center"/>
    </xf>
    <xf numFmtId="0" fontId="31" fillId="5" borderId="0" applyNumberFormat="0" applyBorder="0" applyAlignment="0" applyProtection="0">
      <alignment vertical="center"/>
    </xf>
    <xf numFmtId="43" fontId="0" fillId="0" borderId="0" applyFont="0" applyFill="0" applyBorder="0" applyAlignment="0" applyProtection="0">
      <alignment vertical="center"/>
    </xf>
    <xf numFmtId="0" fontId="36" fillId="18" borderId="0" applyNumberFormat="0" applyBorder="0" applyAlignment="0" applyProtection="0">
      <alignment vertical="center"/>
    </xf>
    <xf numFmtId="0" fontId="40" fillId="0" borderId="0" applyNumberFormat="0" applyFill="0" applyBorder="0" applyAlignment="0" applyProtection="0">
      <alignment vertical="center"/>
    </xf>
    <xf numFmtId="0" fontId="22" fillId="0" borderId="0" applyBorder="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21" borderId="15" applyNumberFormat="0" applyFont="0" applyAlignment="0" applyProtection="0">
      <alignment vertical="center"/>
    </xf>
    <xf numFmtId="0" fontId="36" fillId="24" borderId="0" applyNumberFormat="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5" fillId="0" borderId="14" applyNumberFormat="0" applyFill="0" applyAlignment="0" applyProtection="0">
      <alignment vertical="center"/>
    </xf>
    <xf numFmtId="0" fontId="44" fillId="0" borderId="14" applyNumberFormat="0" applyFill="0" applyAlignment="0" applyProtection="0">
      <alignment vertical="center"/>
    </xf>
    <xf numFmtId="0" fontId="36" fillId="23" borderId="0" applyNumberFormat="0" applyBorder="0" applyAlignment="0" applyProtection="0">
      <alignment vertical="center"/>
    </xf>
    <xf numFmtId="0" fontId="33" fillId="0" borderId="9" applyNumberFormat="0" applyFill="0" applyAlignment="0" applyProtection="0">
      <alignment vertical="center"/>
    </xf>
    <xf numFmtId="0" fontId="36" fillId="10" borderId="0" applyNumberFormat="0" applyBorder="0" applyAlignment="0" applyProtection="0">
      <alignment vertical="center"/>
    </xf>
    <xf numFmtId="0" fontId="41" fillId="20" borderId="13" applyNumberFormat="0" applyAlignment="0" applyProtection="0">
      <alignment vertical="center"/>
    </xf>
    <xf numFmtId="0" fontId="48" fillId="20" borderId="10" applyNumberFormat="0" applyAlignment="0" applyProtection="0">
      <alignment vertical="center"/>
    </xf>
    <xf numFmtId="0" fontId="34" fillId="6" borderId="8" applyNumberFormat="0" applyAlignment="0" applyProtection="0">
      <alignment vertical="center"/>
    </xf>
    <xf numFmtId="0" fontId="37" fillId="14" borderId="0" applyNumberFormat="0" applyBorder="0" applyAlignment="0" applyProtection="0">
      <alignment vertical="center"/>
    </xf>
    <xf numFmtId="0" fontId="36" fillId="28" borderId="0" applyNumberFormat="0" applyBorder="0" applyAlignment="0" applyProtection="0">
      <alignment vertical="center"/>
    </xf>
    <xf numFmtId="0" fontId="39" fillId="0" borderId="12" applyNumberFormat="0" applyFill="0" applyAlignment="0" applyProtection="0">
      <alignment vertical="center"/>
    </xf>
    <xf numFmtId="0" fontId="38" fillId="0" borderId="11" applyNumberFormat="0" applyFill="0" applyAlignment="0" applyProtection="0">
      <alignment vertical="center"/>
    </xf>
    <xf numFmtId="0" fontId="47" fillId="26" borderId="0" applyNumberFormat="0" applyBorder="0" applyAlignment="0" applyProtection="0">
      <alignment vertical="center"/>
    </xf>
    <xf numFmtId="0" fontId="46" fillId="25" borderId="0" applyNumberFormat="0" applyBorder="0" applyAlignment="0" applyProtection="0">
      <alignment vertical="center"/>
    </xf>
    <xf numFmtId="0" fontId="37" fillId="17" borderId="0" applyNumberFormat="0" applyBorder="0" applyAlignment="0" applyProtection="0">
      <alignment vertical="center"/>
    </xf>
    <xf numFmtId="0" fontId="36" fillId="8" borderId="0" applyNumberFormat="0" applyBorder="0" applyAlignment="0" applyProtection="0">
      <alignment vertical="center"/>
    </xf>
    <xf numFmtId="0" fontId="37" fillId="27" borderId="0" applyNumberFormat="0" applyBorder="0" applyAlignment="0" applyProtection="0">
      <alignment vertical="center"/>
    </xf>
    <xf numFmtId="0" fontId="37" fillId="13" borderId="0" applyNumberFormat="0" applyBorder="0" applyAlignment="0" applyProtection="0">
      <alignment vertical="center"/>
    </xf>
    <xf numFmtId="0" fontId="37" fillId="19" borderId="0" applyNumberFormat="0" applyBorder="0" applyAlignment="0" applyProtection="0">
      <alignment vertical="center"/>
    </xf>
    <xf numFmtId="0" fontId="37" fillId="30"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7" fillId="29" borderId="0" applyNumberFormat="0" applyBorder="0" applyAlignment="0" applyProtection="0">
      <alignment vertical="center"/>
    </xf>
    <xf numFmtId="0" fontId="37" fillId="16" borderId="0" applyNumberFormat="0" applyBorder="0" applyAlignment="0" applyProtection="0">
      <alignment vertical="center"/>
    </xf>
    <xf numFmtId="0" fontId="36" fillId="12" borderId="0" applyNumberFormat="0" applyBorder="0" applyAlignment="0" applyProtection="0">
      <alignment vertical="center"/>
    </xf>
    <xf numFmtId="0" fontId="37" fillId="32" borderId="0" applyNumberFormat="0" applyBorder="0" applyAlignment="0" applyProtection="0">
      <alignment vertical="center"/>
    </xf>
    <xf numFmtId="0" fontId="36" fillId="9" borderId="0" applyNumberFormat="0" applyBorder="0" applyAlignment="0" applyProtection="0">
      <alignment vertical="center"/>
    </xf>
    <xf numFmtId="0" fontId="36" fillId="31" borderId="0" applyNumberFormat="0" applyBorder="0" applyAlignment="0" applyProtection="0">
      <alignment vertical="center"/>
    </xf>
    <xf numFmtId="0" fontId="37" fillId="22" borderId="0" applyNumberFormat="0" applyBorder="0" applyAlignment="0" applyProtection="0">
      <alignment vertical="center"/>
    </xf>
    <xf numFmtId="0" fontId="36" fillId="3" borderId="0" applyNumberFormat="0" applyBorder="0" applyAlignment="0" applyProtection="0">
      <alignment vertical="center"/>
    </xf>
    <xf numFmtId="0" fontId="22" fillId="0" borderId="0"/>
    <xf numFmtId="0" fontId="0" fillId="0" borderId="0">
      <alignment vertical="center"/>
    </xf>
    <xf numFmtId="0" fontId="3" fillId="0" borderId="0">
      <alignment vertical="center"/>
    </xf>
  </cellStyleXfs>
  <cellXfs count="225">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8" fontId="2" fillId="2" borderId="2" xfId="0" applyNumberFormat="1" applyFont="1" applyFill="1" applyBorder="1" applyAlignment="1" applyProtection="1">
      <alignment horizontal="center" vertical="center" wrapText="1"/>
    </xf>
    <xf numFmtId="178" fontId="2" fillId="2" borderId="3" xfId="0" applyNumberFormat="1" applyFont="1" applyFill="1" applyBorder="1" applyAlignment="1" applyProtection="1">
      <alignment horizontal="center" vertical="center" wrapText="1"/>
    </xf>
    <xf numFmtId="178"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8"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8"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8"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8"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8"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8"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8"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8"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8"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6"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6" fontId="5" fillId="4"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wrapText="1"/>
    </xf>
    <xf numFmtId="178"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8"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10" fontId="0" fillId="0" borderId="0" xfId="0" applyNumberFormat="1">
      <alignment vertical="center"/>
    </xf>
    <xf numFmtId="0" fontId="8" fillId="2" borderId="1" xfId="0" applyNumberFormat="1" applyFont="1" applyFill="1" applyBorder="1" applyAlignment="1" applyProtection="1">
      <alignment horizontal="center" vertical="center" wrapText="1"/>
    </xf>
    <xf numFmtId="10" fontId="8"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left" vertical="center" wrapText="1"/>
    </xf>
    <xf numFmtId="177" fontId="5" fillId="2" borderId="1" xfId="0" applyNumberFormat="1" applyFont="1" applyFill="1" applyBorder="1" applyAlignment="1" applyProtection="1">
      <alignment horizontal="center" vertical="center"/>
    </xf>
    <xf numFmtId="178" fontId="5" fillId="2" borderId="1" xfId="0" applyNumberFormat="1" applyFont="1" applyFill="1" applyBorder="1" applyAlignment="1" applyProtection="1">
      <alignment horizontal="center" vertical="center"/>
    </xf>
    <xf numFmtId="177" fontId="5" fillId="2" borderId="1" xfId="0" applyNumberFormat="1" applyFont="1" applyFill="1" applyBorder="1" applyAlignment="1" applyProtection="1">
      <alignment horizontal="center" vertical="center" wrapText="1"/>
    </xf>
    <xf numFmtId="178" fontId="5" fillId="2" borderId="2"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0" fontId="5" fillId="3" borderId="1" xfId="0" applyNumberFormat="1" applyFont="1" applyFill="1" applyBorder="1" applyAlignment="1" applyProtection="1">
      <alignment horizontal="center" vertical="center"/>
    </xf>
    <xf numFmtId="10" fontId="3" fillId="4" borderId="1" xfId="0" applyNumberFormat="1" applyFont="1" applyFill="1" applyBorder="1" applyAlignment="1" applyProtection="1">
      <alignment horizontal="center" vertical="center"/>
    </xf>
    <xf numFmtId="10" fontId="3"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xf>
    <xf numFmtId="178" fontId="9" fillId="0" borderId="1" xfId="0" applyNumberFormat="1" applyFont="1" applyFill="1" applyBorder="1" applyAlignment="1" applyProtection="1">
      <alignment horizontal="center" vertical="center"/>
    </xf>
    <xf numFmtId="10" fontId="5" fillId="4"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10" fontId="5" fillId="4"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xf>
    <xf numFmtId="10" fontId="5" fillId="4" borderId="1" xfId="0" applyNumberFormat="1" applyFont="1" applyFill="1" applyBorder="1" applyAlignment="1" applyProtection="1">
      <alignment horizontal="left" vertical="center" wrapText="1"/>
    </xf>
    <xf numFmtId="49" fontId="5" fillId="3" borderId="2"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14" fillId="0" borderId="0" xfId="0" applyFont="1" applyFill="1" applyAlignment="1">
      <alignment vertical="center" wrapText="1"/>
    </xf>
    <xf numFmtId="0" fontId="15" fillId="0" borderId="0" xfId="0" applyFont="1" applyFill="1" applyAlignment="1">
      <alignment vertical="center" wrapText="1"/>
    </xf>
    <xf numFmtId="0" fontId="16" fillId="0" borderId="0" xfId="0" applyFont="1" applyFill="1" applyAlignment="1">
      <alignment vertical="center" wrapText="1"/>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7" fillId="0" borderId="0" xfId="0" applyFont="1" applyFill="1" applyAlignment="1">
      <alignment vertical="center" wrapText="1"/>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10" fillId="0" borderId="0" xfId="0"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1"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49" fontId="16"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6" fillId="0" borderId="1" xfId="51" applyNumberFormat="1" applyFont="1" applyFill="1" applyBorder="1" applyAlignment="1">
      <alignment horizontal="center" vertical="center" wrapText="1"/>
    </xf>
    <xf numFmtId="0" fontId="16" fillId="0" borderId="1" xfId="51" applyNumberFormat="1" applyFont="1" applyFill="1" applyBorder="1" applyAlignment="1">
      <alignment horizontal="left" vertical="center" wrapText="1"/>
    </xf>
    <xf numFmtId="0" fontId="20" fillId="0" borderId="1" xfId="0" applyNumberFormat="1" applyFont="1" applyFill="1" applyBorder="1" applyAlignment="1" applyProtection="1">
      <alignment horizontal="center" vertical="center" wrapText="1"/>
    </xf>
    <xf numFmtId="0" fontId="16" fillId="0" borderId="5" xfId="0" applyNumberFormat="1" applyFont="1" applyFill="1" applyBorder="1" applyAlignment="1" applyProtection="1">
      <alignment horizontal="left" vertical="center" wrapText="1"/>
    </xf>
    <xf numFmtId="0" fontId="16" fillId="0" borderId="1" xfId="0" applyFont="1" applyFill="1" applyBorder="1" applyAlignment="1">
      <alignment horizontal="justify"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0" fontId="20" fillId="0" borderId="1" xfId="0" applyNumberFormat="1" applyFont="1" applyFill="1" applyBorder="1" applyAlignment="1" applyProtection="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1" xfId="52" applyFont="1" applyFill="1" applyBorder="1" applyAlignment="1">
      <alignment horizontal="left" vertical="center" wrapText="1"/>
    </xf>
    <xf numFmtId="0" fontId="10" fillId="0" borderId="0" xfId="0" applyNumberFormat="1" applyFont="1" applyFill="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shrinkToFit="1"/>
    </xf>
    <xf numFmtId="0" fontId="12" fillId="0" borderId="3" xfId="0" applyNumberFormat="1" applyFont="1" applyFill="1" applyBorder="1" applyAlignment="1">
      <alignment horizontal="center" vertical="center" wrapText="1"/>
    </xf>
    <xf numFmtId="0" fontId="16" fillId="0" borderId="1" xfId="0" applyFont="1" applyFill="1" applyBorder="1" applyAlignment="1">
      <alignment horizontal="left" vertical="top" wrapText="1"/>
    </xf>
    <xf numFmtId="0" fontId="16" fillId="0" borderId="1" xfId="0" applyFont="1" applyFill="1" applyBorder="1" applyAlignment="1">
      <alignment vertical="center" wrapText="1"/>
    </xf>
    <xf numFmtId="0" fontId="15" fillId="0" borderId="1" xfId="0" applyFont="1" applyFill="1" applyBorder="1" applyAlignment="1">
      <alignment horizontal="center" vertical="center" wrapText="1" shrinkToFit="1"/>
    </xf>
    <xf numFmtId="178" fontId="16" fillId="0" borderId="1" xfId="0" applyNumberFormat="1" applyFont="1" applyFill="1" applyBorder="1" applyAlignment="1">
      <alignment horizontal="justify" vertical="center" wrapText="1"/>
    </xf>
    <xf numFmtId="178" fontId="15" fillId="0" borderId="1" xfId="0" applyNumberFormat="1"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pplyProtection="1">
      <alignment horizontal="left" vertical="center" wrapText="1"/>
    </xf>
    <xf numFmtId="49" fontId="20" fillId="0" borderId="1" xfId="11"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6" fillId="0" borderId="3" xfId="0"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16" fillId="0" borderId="4" xfId="0" applyFont="1" applyFill="1" applyBorder="1" applyAlignment="1" applyProtection="1">
      <alignment horizontal="center" vertical="center" wrapText="1"/>
    </xf>
    <xf numFmtId="0" fontId="16" fillId="0" borderId="1" xfId="11" applyFont="1" applyFill="1" applyBorder="1" applyAlignment="1">
      <alignment horizontal="center" vertical="center" wrapText="1"/>
    </xf>
    <xf numFmtId="0" fontId="16" fillId="0" borderId="1" xfId="11" applyFont="1" applyFill="1" applyBorder="1" applyAlignment="1">
      <alignment horizontal="left" vertical="center" wrapText="1"/>
    </xf>
    <xf numFmtId="0" fontId="16" fillId="0" borderId="4" xfId="0" applyNumberFormat="1" applyFont="1" applyFill="1" applyBorder="1" applyAlignment="1" applyProtection="1">
      <alignment horizontal="center" vertical="center" wrapText="1"/>
    </xf>
    <xf numFmtId="0" fontId="16" fillId="0" borderId="4" xfId="0" applyFont="1" applyFill="1" applyBorder="1" applyAlignment="1" applyProtection="1">
      <alignment horizontal="left" vertical="center" wrapText="1"/>
    </xf>
    <xf numFmtId="0" fontId="16" fillId="0" borderId="4"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22"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wrapText="1"/>
    </xf>
    <xf numFmtId="0" fontId="23" fillId="0" borderId="0" xfId="0" applyFont="1" applyAlignment="1">
      <alignment vertical="center" wrapText="1"/>
    </xf>
    <xf numFmtId="0" fontId="4" fillId="0" borderId="0" xfId="0" applyFont="1">
      <alignment vertical="center"/>
    </xf>
    <xf numFmtId="0" fontId="0" fillId="0" borderId="0" xfId="0" applyFont="1">
      <alignment vertical="center"/>
    </xf>
    <xf numFmtId="0" fontId="0" fillId="0" borderId="0" xfId="0" applyAlignment="1">
      <alignment horizontal="center" vertical="center"/>
    </xf>
    <xf numFmtId="0" fontId="24" fillId="0" borderId="0" xfId="0" applyFont="1" applyAlignment="1">
      <alignment horizontal="center" vertical="center"/>
    </xf>
    <xf numFmtId="0" fontId="25" fillId="0" borderId="1" xfId="0" applyNumberFormat="1" applyFont="1" applyFill="1" applyBorder="1" applyAlignment="1" applyProtection="1">
      <alignment horizontal="center" vertical="center" wrapText="1"/>
    </xf>
    <xf numFmtId="0" fontId="25" fillId="0" borderId="4" xfId="0" applyNumberFormat="1" applyFont="1" applyFill="1" applyBorder="1" applyAlignment="1" applyProtection="1">
      <alignment horizontal="center" vertical="center" wrapText="1"/>
    </xf>
    <xf numFmtId="10" fontId="25" fillId="0" borderId="1" xfId="12"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xf>
    <xf numFmtId="0" fontId="25"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9" fontId="5" fillId="0" borderId="1" xfId="12" applyNumberFormat="1" applyFont="1" applyFill="1" applyBorder="1" applyAlignment="1" applyProtection="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vertical="center"/>
    </xf>
    <xf numFmtId="0" fontId="23" fillId="0" borderId="1" xfId="0" applyFont="1" applyBorder="1" applyAlignment="1">
      <alignment vertical="center" wrapText="1"/>
    </xf>
    <xf numFmtId="10" fontId="2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2" xfId="0" applyNumberFormat="1" applyFont="1" applyFill="1" applyBorder="1" applyAlignment="1" applyProtection="1">
      <alignment vertical="center" wrapText="1"/>
    </xf>
    <xf numFmtId="0" fontId="4" fillId="0" borderId="1" xfId="0" applyNumberFormat="1" applyFont="1" applyBorder="1" applyAlignment="1">
      <alignment vertical="center"/>
    </xf>
    <xf numFmtId="0" fontId="4" fillId="0" borderId="1" xfId="0" applyFont="1" applyFill="1" applyBorder="1" applyAlignment="1">
      <alignment horizontal="center" vertical="center"/>
    </xf>
    <xf numFmtId="0" fontId="4" fillId="0" borderId="1" xfId="0" applyNumberFormat="1" applyFont="1" applyBorder="1" applyAlignment="1">
      <alignment vertical="center" wrapText="1"/>
    </xf>
    <xf numFmtId="0" fontId="23" fillId="0" borderId="4" xfId="0" applyFont="1" applyBorder="1" applyAlignment="1">
      <alignment horizontal="center" vertical="center" wrapText="1"/>
    </xf>
    <xf numFmtId="0" fontId="4" fillId="0" borderId="4" xfId="0" applyNumberFormat="1" applyFont="1" applyBorder="1" applyAlignment="1">
      <alignment vertical="center"/>
    </xf>
    <xf numFmtId="10" fontId="23" fillId="0" borderId="4" xfId="0" applyNumberFormat="1" applyFont="1" applyBorder="1" applyAlignment="1">
      <alignment horizontal="center" vertical="center" wrapText="1"/>
    </xf>
    <xf numFmtId="0" fontId="4" fillId="0" borderId="1" xfId="0" applyFont="1" applyBorder="1">
      <alignment vertical="center"/>
    </xf>
    <xf numFmtId="0" fontId="0" fillId="0" borderId="0" xfId="0" applyFont="1" applyAlignment="1">
      <alignment horizontal="center" vertical="center"/>
    </xf>
    <xf numFmtId="0" fontId="26" fillId="0" borderId="0" xfId="0" applyNumberFormat="1" applyFont="1" applyFill="1" applyBorder="1" applyAlignment="1" applyProtection="1">
      <alignment horizontal="center" vertical="center"/>
    </xf>
    <xf numFmtId="0" fontId="26" fillId="0" borderId="1" xfId="0" applyNumberFormat="1" applyFont="1" applyFill="1" applyBorder="1" applyAlignment="1" applyProtection="1">
      <alignment horizontal="center" vertical="center" wrapText="1"/>
    </xf>
    <xf numFmtId="0" fontId="26" fillId="0" borderId="7" xfId="0" applyNumberFormat="1" applyFont="1" applyFill="1" applyBorder="1" applyAlignment="1" applyProtection="1">
      <alignment horizontal="center" vertical="center" wrapText="1"/>
    </xf>
    <xf numFmtId="0" fontId="27" fillId="0"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28"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3" fillId="0" borderId="0" xfId="0" applyFont="1" applyAlignment="1">
      <alignment horizontal="center" vertical="center" wrapText="1"/>
    </xf>
    <xf numFmtId="0" fontId="4" fillId="0" borderId="1" xfId="0" applyFont="1" applyBorder="1" applyAlignment="1">
      <alignment horizontal="justify" vertical="center"/>
    </xf>
    <xf numFmtId="0" fontId="4" fillId="0" borderId="1" xfId="0" applyNumberFormat="1" applyFont="1" applyBorder="1" applyAlignment="1">
      <alignment horizontal="justify" vertical="center"/>
    </xf>
    <xf numFmtId="0" fontId="4" fillId="0" borderId="1" xfId="0" applyNumberFormat="1" applyFont="1" applyBorder="1" applyAlignment="1">
      <alignment horizontal="justify" vertical="center" wrapText="1"/>
    </xf>
    <xf numFmtId="0" fontId="29" fillId="0" borderId="1" xfId="0" applyFont="1" applyBorder="1" applyAlignment="1">
      <alignment horizontal="center" vertical="center" wrapText="1"/>
    </xf>
    <xf numFmtId="0" fontId="4" fillId="0" borderId="4" xfId="0" applyNumberFormat="1" applyFont="1" applyBorder="1" applyAlignment="1">
      <alignment horizontal="justify" vertical="center"/>
    </xf>
    <xf numFmtId="10" fontId="26" fillId="0" borderId="1" xfId="12" applyNumberFormat="1" applyFont="1" applyFill="1" applyBorder="1" applyAlignment="1" applyProtection="1">
      <alignment horizontal="center" vertical="center" wrapText="1"/>
    </xf>
    <xf numFmtId="0" fontId="26" fillId="0" borderId="2"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29" fillId="0" borderId="1" xfId="0" applyFont="1" applyBorder="1" applyAlignment="1">
      <alignment horizontal="righ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16</xdr:row>
      <xdr:rowOff>0</xdr:rowOff>
    </xdr:from>
    <xdr:to>
      <xdr:col>25</xdr:col>
      <xdr:colOff>8890</xdr:colOff>
      <xdr:row>16</xdr:row>
      <xdr:rowOff>8890</xdr:rowOff>
    </xdr:to>
    <xdr:pic>
      <xdr:nvPicPr>
        <xdr:cNvPr id="2"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3"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4"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5"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6"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7"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8"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1"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2"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3"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4"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5"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6"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7"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8"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9"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20"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21"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22" name="图片框 1"/>
        <xdr:cNvPicPr>
          <a:picLocks noChangeAspect="1"/>
        </xdr:cNvPicPr>
      </xdr:nvPicPr>
      <xdr:blipFill>
        <a:blip r:embed="rId1"/>
        <a:stretch>
          <a:fillRect/>
        </a:stretch>
      </xdr:blipFill>
      <xdr:spPr>
        <a:xfrm>
          <a:off x="45939710" y="23609935"/>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23" name="图片框 2"/>
        <xdr:cNvPicPr>
          <a:picLocks noChangeAspect="1"/>
        </xdr:cNvPicPr>
      </xdr:nvPicPr>
      <xdr:blipFill>
        <a:blip r:embed="rId1"/>
        <a:stretch>
          <a:fillRect/>
        </a:stretch>
      </xdr:blipFill>
      <xdr:spPr>
        <a:xfrm>
          <a:off x="45939710" y="23609935"/>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24" name="图片框 3"/>
        <xdr:cNvPicPr>
          <a:picLocks noChangeAspect="1"/>
        </xdr:cNvPicPr>
      </xdr:nvPicPr>
      <xdr:blipFill>
        <a:blip r:embed="rId1"/>
        <a:stretch>
          <a:fillRect/>
        </a:stretch>
      </xdr:blipFill>
      <xdr:spPr>
        <a:xfrm>
          <a:off x="45939710" y="23609935"/>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25" name="图片框 4"/>
        <xdr:cNvPicPr>
          <a:picLocks noChangeAspect="1"/>
        </xdr:cNvPicPr>
      </xdr:nvPicPr>
      <xdr:blipFill>
        <a:blip r:embed="rId1"/>
        <a:stretch>
          <a:fillRect/>
        </a:stretch>
      </xdr:blipFill>
      <xdr:spPr>
        <a:xfrm>
          <a:off x="45939710" y="23609935"/>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26" name="图片框 1"/>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27" name="图片框 2"/>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28" name="图片框 3"/>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29" name="图片框 4"/>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30" name="图片框 1"/>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31" name="图片框 2"/>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32" name="图片框 3"/>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33" name="图片框 4"/>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4" name="图片框 1"/>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5" name="图片框 2"/>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6" name="图片框 3"/>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7" name="图片框 4"/>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8" name="图片框 1"/>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9" name="图片框 2"/>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40" name="图片框 3"/>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41" name="图片框 4"/>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42" name="图片框 1"/>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43" name="图片框 2"/>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44" name="图片框 3"/>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45" name="图片框 4"/>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46" name="图片框 1"/>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47" name="图片框 2"/>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48" name="图片框 3"/>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49" name="图片框 4"/>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0" name="图片框 1"/>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1" name="图片框 2"/>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2" name="图片框 3"/>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3" name="图片框 4"/>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4" name="图片框 1"/>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5" name="图片框 2"/>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6" name="图片框 3"/>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7" name="图片框 4"/>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8" name="图片框 1"/>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59" name="图片框 2"/>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60" name="图片框 3"/>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61" name="图片框 4"/>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62" name="图片框 1"/>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63" name="图片框 2"/>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64" name="图片框 3"/>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8890</xdr:rowOff>
    </xdr:to>
    <xdr:pic>
      <xdr:nvPicPr>
        <xdr:cNvPr id="65" name="图片框 4"/>
        <xdr:cNvPicPr>
          <a:picLocks noChangeAspect="1"/>
        </xdr:cNvPicPr>
      </xdr:nvPicPr>
      <xdr:blipFill>
        <a:blip r:embed="rId1"/>
        <a:stretch>
          <a:fillRect/>
        </a:stretch>
      </xdr:blipFill>
      <xdr:spPr>
        <a:xfrm>
          <a:off x="56728995" y="23609935"/>
          <a:ext cx="8890" cy="8890"/>
        </a:xfrm>
        <a:prstGeom prst="rect">
          <a:avLst/>
        </a:prstGeom>
        <a:noFill/>
        <a:ln w="9525">
          <a:noFill/>
        </a:ln>
      </xdr:spPr>
    </xdr:pic>
    <xdr:clientData/>
  </xdr:twoCellAnchor>
  <xdr:twoCellAnchor editAs="oneCell">
    <xdr:from>
      <xdr:col>32</xdr:col>
      <xdr:colOff>0</xdr:colOff>
      <xdr:row>16</xdr:row>
      <xdr:rowOff>0</xdr:rowOff>
    </xdr:from>
    <xdr:to>
      <xdr:col>32</xdr:col>
      <xdr:colOff>10160</xdr:colOff>
      <xdr:row>16</xdr:row>
      <xdr:rowOff>12065</xdr:rowOff>
    </xdr:to>
    <xdr:pic>
      <xdr:nvPicPr>
        <xdr:cNvPr id="66" name="图片框 1"/>
        <xdr:cNvPicPr>
          <a:picLocks noChangeAspect="1"/>
        </xdr:cNvPicPr>
      </xdr:nvPicPr>
      <xdr:blipFill>
        <a:blip r:embed="rId1"/>
        <a:stretch>
          <a:fillRect/>
        </a:stretch>
      </xdr:blipFill>
      <xdr:spPr>
        <a:xfrm>
          <a:off x="56728995" y="23609935"/>
          <a:ext cx="10160" cy="12065"/>
        </a:xfrm>
        <a:prstGeom prst="rect">
          <a:avLst/>
        </a:prstGeom>
        <a:noFill/>
        <a:ln w="9525">
          <a:noFill/>
        </a:ln>
      </xdr:spPr>
    </xdr:pic>
    <xdr:clientData/>
  </xdr:twoCellAnchor>
  <xdr:twoCellAnchor editAs="oneCell">
    <xdr:from>
      <xdr:col>32</xdr:col>
      <xdr:colOff>0</xdr:colOff>
      <xdr:row>16</xdr:row>
      <xdr:rowOff>0</xdr:rowOff>
    </xdr:from>
    <xdr:to>
      <xdr:col>32</xdr:col>
      <xdr:colOff>10160</xdr:colOff>
      <xdr:row>16</xdr:row>
      <xdr:rowOff>12065</xdr:rowOff>
    </xdr:to>
    <xdr:pic>
      <xdr:nvPicPr>
        <xdr:cNvPr id="67" name="图片框 2"/>
        <xdr:cNvPicPr>
          <a:picLocks noChangeAspect="1"/>
        </xdr:cNvPicPr>
      </xdr:nvPicPr>
      <xdr:blipFill>
        <a:blip r:embed="rId1"/>
        <a:stretch>
          <a:fillRect/>
        </a:stretch>
      </xdr:blipFill>
      <xdr:spPr>
        <a:xfrm>
          <a:off x="56728995" y="23609935"/>
          <a:ext cx="10160" cy="12065"/>
        </a:xfrm>
        <a:prstGeom prst="rect">
          <a:avLst/>
        </a:prstGeom>
        <a:noFill/>
        <a:ln w="9525">
          <a:noFill/>
        </a:ln>
      </xdr:spPr>
    </xdr:pic>
    <xdr:clientData/>
  </xdr:twoCellAnchor>
  <xdr:twoCellAnchor editAs="oneCell">
    <xdr:from>
      <xdr:col>32</xdr:col>
      <xdr:colOff>0</xdr:colOff>
      <xdr:row>16</xdr:row>
      <xdr:rowOff>0</xdr:rowOff>
    </xdr:from>
    <xdr:to>
      <xdr:col>32</xdr:col>
      <xdr:colOff>10160</xdr:colOff>
      <xdr:row>16</xdr:row>
      <xdr:rowOff>12065</xdr:rowOff>
    </xdr:to>
    <xdr:pic>
      <xdr:nvPicPr>
        <xdr:cNvPr id="68" name="图片框 3"/>
        <xdr:cNvPicPr>
          <a:picLocks noChangeAspect="1"/>
        </xdr:cNvPicPr>
      </xdr:nvPicPr>
      <xdr:blipFill>
        <a:blip r:embed="rId1"/>
        <a:stretch>
          <a:fillRect/>
        </a:stretch>
      </xdr:blipFill>
      <xdr:spPr>
        <a:xfrm>
          <a:off x="56728995" y="23609935"/>
          <a:ext cx="10160" cy="12065"/>
        </a:xfrm>
        <a:prstGeom prst="rect">
          <a:avLst/>
        </a:prstGeom>
        <a:noFill/>
        <a:ln w="9525">
          <a:noFill/>
        </a:ln>
      </xdr:spPr>
    </xdr:pic>
    <xdr:clientData/>
  </xdr:twoCellAnchor>
  <xdr:twoCellAnchor editAs="oneCell">
    <xdr:from>
      <xdr:col>32</xdr:col>
      <xdr:colOff>0</xdr:colOff>
      <xdr:row>16</xdr:row>
      <xdr:rowOff>0</xdr:rowOff>
    </xdr:from>
    <xdr:to>
      <xdr:col>32</xdr:col>
      <xdr:colOff>10160</xdr:colOff>
      <xdr:row>16</xdr:row>
      <xdr:rowOff>12065</xdr:rowOff>
    </xdr:to>
    <xdr:pic>
      <xdr:nvPicPr>
        <xdr:cNvPr id="69" name="图片框 4"/>
        <xdr:cNvPicPr>
          <a:picLocks noChangeAspect="1"/>
        </xdr:cNvPicPr>
      </xdr:nvPicPr>
      <xdr:blipFill>
        <a:blip r:embed="rId1"/>
        <a:stretch>
          <a:fillRect/>
        </a:stretch>
      </xdr:blipFill>
      <xdr:spPr>
        <a:xfrm>
          <a:off x="56728995" y="23609935"/>
          <a:ext cx="10160" cy="1206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70" name="图片框 1"/>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71" name="图片框 2"/>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72" name="图片框 3"/>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73" name="图片框 4"/>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9525</xdr:colOff>
      <xdr:row>16</xdr:row>
      <xdr:rowOff>11430</xdr:rowOff>
    </xdr:to>
    <xdr:pic>
      <xdr:nvPicPr>
        <xdr:cNvPr id="74" name="图片框 1"/>
        <xdr:cNvPicPr>
          <a:picLocks noChangeAspect="1"/>
        </xdr:cNvPicPr>
      </xdr:nvPicPr>
      <xdr:blipFill>
        <a:blip r:embed="rId1"/>
        <a:stretch>
          <a:fillRect/>
        </a:stretch>
      </xdr:blipFill>
      <xdr:spPr>
        <a:xfrm>
          <a:off x="56728995" y="23609935"/>
          <a:ext cx="9525" cy="11430"/>
        </a:xfrm>
        <a:prstGeom prst="rect">
          <a:avLst/>
        </a:prstGeom>
        <a:noFill/>
        <a:ln w="9525">
          <a:noFill/>
        </a:ln>
      </xdr:spPr>
    </xdr:pic>
    <xdr:clientData/>
  </xdr:twoCellAnchor>
  <xdr:twoCellAnchor editAs="oneCell">
    <xdr:from>
      <xdr:col>32</xdr:col>
      <xdr:colOff>0</xdr:colOff>
      <xdr:row>16</xdr:row>
      <xdr:rowOff>0</xdr:rowOff>
    </xdr:from>
    <xdr:to>
      <xdr:col>32</xdr:col>
      <xdr:colOff>9525</xdr:colOff>
      <xdr:row>16</xdr:row>
      <xdr:rowOff>11430</xdr:rowOff>
    </xdr:to>
    <xdr:pic>
      <xdr:nvPicPr>
        <xdr:cNvPr id="75" name="图片框 2"/>
        <xdr:cNvPicPr>
          <a:picLocks noChangeAspect="1"/>
        </xdr:cNvPicPr>
      </xdr:nvPicPr>
      <xdr:blipFill>
        <a:blip r:embed="rId1"/>
        <a:stretch>
          <a:fillRect/>
        </a:stretch>
      </xdr:blipFill>
      <xdr:spPr>
        <a:xfrm>
          <a:off x="56728995" y="23609935"/>
          <a:ext cx="9525" cy="11430"/>
        </a:xfrm>
        <a:prstGeom prst="rect">
          <a:avLst/>
        </a:prstGeom>
        <a:noFill/>
        <a:ln w="9525">
          <a:noFill/>
        </a:ln>
      </xdr:spPr>
    </xdr:pic>
    <xdr:clientData/>
  </xdr:twoCellAnchor>
  <xdr:twoCellAnchor editAs="oneCell">
    <xdr:from>
      <xdr:col>32</xdr:col>
      <xdr:colOff>0</xdr:colOff>
      <xdr:row>16</xdr:row>
      <xdr:rowOff>0</xdr:rowOff>
    </xdr:from>
    <xdr:to>
      <xdr:col>32</xdr:col>
      <xdr:colOff>9525</xdr:colOff>
      <xdr:row>16</xdr:row>
      <xdr:rowOff>11430</xdr:rowOff>
    </xdr:to>
    <xdr:pic>
      <xdr:nvPicPr>
        <xdr:cNvPr id="76" name="图片框 3"/>
        <xdr:cNvPicPr>
          <a:picLocks noChangeAspect="1"/>
        </xdr:cNvPicPr>
      </xdr:nvPicPr>
      <xdr:blipFill>
        <a:blip r:embed="rId1"/>
        <a:stretch>
          <a:fillRect/>
        </a:stretch>
      </xdr:blipFill>
      <xdr:spPr>
        <a:xfrm>
          <a:off x="56728995" y="23609935"/>
          <a:ext cx="9525" cy="11430"/>
        </a:xfrm>
        <a:prstGeom prst="rect">
          <a:avLst/>
        </a:prstGeom>
        <a:noFill/>
        <a:ln w="9525">
          <a:noFill/>
        </a:ln>
      </xdr:spPr>
    </xdr:pic>
    <xdr:clientData/>
  </xdr:twoCellAnchor>
  <xdr:twoCellAnchor editAs="oneCell">
    <xdr:from>
      <xdr:col>32</xdr:col>
      <xdr:colOff>0</xdr:colOff>
      <xdr:row>16</xdr:row>
      <xdr:rowOff>0</xdr:rowOff>
    </xdr:from>
    <xdr:to>
      <xdr:col>32</xdr:col>
      <xdr:colOff>9525</xdr:colOff>
      <xdr:row>16</xdr:row>
      <xdr:rowOff>11430</xdr:rowOff>
    </xdr:to>
    <xdr:pic>
      <xdr:nvPicPr>
        <xdr:cNvPr id="77" name="图片框 4"/>
        <xdr:cNvPicPr>
          <a:picLocks noChangeAspect="1"/>
        </xdr:cNvPicPr>
      </xdr:nvPicPr>
      <xdr:blipFill>
        <a:blip r:embed="rId1"/>
        <a:stretch>
          <a:fillRect/>
        </a:stretch>
      </xdr:blipFill>
      <xdr:spPr>
        <a:xfrm>
          <a:off x="56728995" y="23609935"/>
          <a:ext cx="9525" cy="11430"/>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78" name="图片框 1"/>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79" name="图片框 2"/>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80" name="图片框 3"/>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81" name="图片框 4"/>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82" name="图片框 1"/>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83" name="图片框 2"/>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84" name="图片框 3"/>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8890</xdr:colOff>
      <xdr:row>16</xdr:row>
      <xdr:rowOff>9525</xdr:rowOff>
    </xdr:to>
    <xdr:pic>
      <xdr:nvPicPr>
        <xdr:cNvPr id="85" name="图片框 4"/>
        <xdr:cNvPicPr>
          <a:picLocks noChangeAspect="1"/>
        </xdr:cNvPicPr>
      </xdr:nvPicPr>
      <xdr:blipFill>
        <a:blip r:embed="rId1">
          <a:lum/>
        </a:blip>
        <a:stretch>
          <a:fillRect/>
        </a:stretch>
      </xdr:blipFill>
      <xdr:spPr>
        <a:xfrm>
          <a:off x="56728995" y="23609935"/>
          <a:ext cx="8890" cy="9525"/>
        </a:xfrm>
        <a:prstGeom prst="rect">
          <a:avLst/>
        </a:prstGeom>
        <a:noFill/>
        <a:ln w="9525">
          <a:noFill/>
        </a:ln>
      </xdr:spPr>
    </xdr:pic>
    <xdr:clientData/>
  </xdr:twoCellAnchor>
  <xdr:twoCellAnchor editAs="oneCell">
    <xdr:from>
      <xdr:col>32</xdr:col>
      <xdr:colOff>0</xdr:colOff>
      <xdr:row>16</xdr:row>
      <xdr:rowOff>0</xdr:rowOff>
    </xdr:from>
    <xdr:to>
      <xdr:col>32</xdr:col>
      <xdr:colOff>9525</xdr:colOff>
      <xdr:row>16</xdr:row>
      <xdr:rowOff>11430</xdr:rowOff>
    </xdr:to>
    <xdr:pic>
      <xdr:nvPicPr>
        <xdr:cNvPr id="86" name="图片框 1"/>
        <xdr:cNvPicPr>
          <a:picLocks noChangeAspect="1"/>
        </xdr:cNvPicPr>
      </xdr:nvPicPr>
      <xdr:blipFill>
        <a:blip r:embed="rId1"/>
        <a:stretch>
          <a:fillRect/>
        </a:stretch>
      </xdr:blipFill>
      <xdr:spPr>
        <a:xfrm>
          <a:off x="56728995" y="23609935"/>
          <a:ext cx="9525" cy="11430"/>
        </a:xfrm>
        <a:prstGeom prst="rect">
          <a:avLst/>
        </a:prstGeom>
        <a:noFill/>
        <a:ln w="9525">
          <a:noFill/>
        </a:ln>
      </xdr:spPr>
    </xdr:pic>
    <xdr:clientData/>
  </xdr:twoCellAnchor>
  <xdr:twoCellAnchor editAs="oneCell">
    <xdr:from>
      <xdr:col>32</xdr:col>
      <xdr:colOff>0</xdr:colOff>
      <xdr:row>16</xdr:row>
      <xdr:rowOff>0</xdr:rowOff>
    </xdr:from>
    <xdr:to>
      <xdr:col>32</xdr:col>
      <xdr:colOff>9525</xdr:colOff>
      <xdr:row>16</xdr:row>
      <xdr:rowOff>11430</xdr:rowOff>
    </xdr:to>
    <xdr:pic>
      <xdr:nvPicPr>
        <xdr:cNvPr id="87" name="图片框 2"/>
        <xdr:cNvPicPr>
          <a:picLocks noChangeAspect="1"/>
        </xdr:cNvPicPr>
      </xdr:nvPicPr>
      <xdr:blipFill>
        <a:blip r:embed="rId1"/>
        <a:stretch>
          <a:fillRect/>
        </a:stretch>
      </xdr:blipFill>
      <xdr:spPr>
        <a:xfrm>
          <a:off x="56728995" y="23609935"/>
          <a:ext cx="9525" cy="11430"/>
        </a:xfrm>
        <a:prstGeom prst="rect">
          <a:avLst/>
        </a:prstGeom>
        <a:noFill/>
        <a:ln w="9525">
          <a:noFill/>
        </a:ln>
      </xdr:spPr>
    </xdr:pic>
    <xdr:clientData/>
  </xdr:twoCellAnchor>
  <xdr:twoCellAnchor editAs="oneCell">
    <xdr:from>
      <xdr:col>32</xdr:col>
      <xdr:colOff>0</xdr:colOff>
      <xdr:row>16</xdr:row>
      <xdr:rowOff>0</xdr:rowOff>
    </xdr:from>
    <xdr:to>
      <xdr:col>32</xdr:col>
      <xdr:colOff>9525</xdr:colOff>
      <xdr:row>16</xdr:row>
      <xdr:rowOff>11430</xdr:rowOff>
    </xdr:to>
    <xdr:pic>
      <xdr:nvPicPr>
        <xdr:cNvPr id="88" name="图片框 3"/>
        <xdr:cNvPicPr>
          <a:picLocks noChangeAspect="1"/>
        </xdr:cNvPicPr>
      </xdr:nvPicPr>
      <xdr:blipFill>
        <a:blip r:embed="rId1"/>
        <a:stretch>
          <a:fillRect/>
        </a:stretch>
      </xdr:blipFill>
      <xdr:spPr>
        <a:xfrm>
          <a:off x="56728995" y="23609935"/>
          <a:ext cx="9525" cy="11430"/>
        </a:xfrm>
        <a:prstGeom prst="rect">
          <a:avLst/>
        </a:prstGeom>
        <a:noFill/>
        <a:ln w="9525">
          <a:noFill/>
        </a:ln>
      </xdr:spPr>
    </xdr:pic>
    <xdr:clientData/>
  </xdr:twoCellAnchor>
  <xdr:twoCellAnchor editAs="oneCell">
    <xdr:from>
      <xdr:col>32</xdr:col>
      <xdr:colOff>0</xdr:colOff>
      <xdr:row>16</xdr:row>
      <xdr:rowOff>0</xdr:rowOff>
    </xdr:from>
    <xdr:to>
      <xdr:col>32</xdr:col>
      <xdr:colOff>9525</xdr:colOff>
      <xdr:row>16</xdr:row>
      <xdr:rowOff>11430</xdr:rowOff>
    </xdr:to>
    <xdr:pic>
      <xdr:nvPicPr>
        <xdr:cNvPr id="89" name="图片框 4"/>
        <xdr:cNvPicPr>
          <a:picLocks noChangeAspect="1"/>
        </xdr:cNvPicPr>
      </xdr:nvPicPr>
      <xdr:blipFill>
        <a:blip r:embed="rId1"/>
        <a:stretch>
          <a:fillRect/>
        </a:stretch>
      </xdr:blipFill>
      <xdr:spPr>
        <a:xfrm>
          <a:off x="56728995"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0"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1"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2"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3"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4"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5"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6"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7"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8"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9"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0"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1"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2"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3"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4"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5"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6" name="图片框 1"/>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7" name="图片框 2"/>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8" name="图片框 3"/>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9" name="图片框 4"/>
        <xdr:cNvPicPr>
          <a:picLocks noChangeAspect="1"/>
        </xdr:cNvPicPr>
      </xdr:nvPicPr>
      <xdr:blipFill>
        <a:blip r:embed="rId1"/>
        <a:stretch>
          <a:fillRect/>
        </a:stretch>
      </xdr:blipFill>
      <xdr:spPr>
        <a:xfrm>
          <a:off x="45939710" y="23609935"/>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110" name="图片框 1"/>
        <xdr:cNvPicPr>
          <a:picLocks noChangeAspect="1"/>
        </xdr:cNvPicPr>
      </xdr:nvPicPr>
      <xdr:blipFill>
        <a:blip r:embed="rId1"/>
        <a:stretch>
          <a:fillRect/>
        </a:stretch>
      </xdr:blipFill>
      <xdr:spPr>
        <a:xfrm>
          <a:off x="45939710" y="23609935"/>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111" name="图片框 2"/>
        <xdr:cNvPicPr>
          <a:picLocks noChangeAspect="1"/>
        </xdr:cNvPicPr>
      </xdr:nvPicPr>
      <xdr:blipFill>
        <a:blip r:embed="rId1"/>
        <a:stretch>
          <a:fillRect/>
        </a:stretch>
      </xdr:blipFill>
      <xdr:spPr>
        <a:xfrm>
          <a:off x="45939710" y="23609935"/>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112" name="图片框 3"/>
        <xdr:cNvPicPr>
          <a:picLocks noChangeAspect="1"/>
        </xdr:cNvPicPr>
      </xdr:nvPicPr>
      <xdr:blipFill>
        <a:blip r:embed="rId1"/>
        <a:stretch>
          <a:fillRect/>
        </a:stretch>
      </xdr:blipFill>
      <xdr:spPr>
        <a:xfrm>
          <a:off x="45939710" y="23609935"/>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113" name="图片框 4"/>
        <xdr:cNvPicPr>
          <a:picLocks noChangeAspect="1"/>
        </xdr:cNvPicPr>
      </xdr:nvPicPr>
      <xdr:blipFill>
        <a:blip r:embed="rId1"/>
        <a:stretch>
          <a:fillRect/>
        </a:stretch>
      </xdr:blipFill>
      <xdr:spPr>
        <a:xfrm>
          <a:off x="45939710" y="23609935"/>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14" name="图片框 1"/>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15" name="图片框 2"/>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16" name="图片框 3"/>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17" name="图片框 4"/>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18" name="图片框 1"/>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19" name="图片框 2"/>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20" name="图片框 3"/>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21" name="图片框 4"/>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2" name="图片框 1"/>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3" name="图片框 2"/>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4" name="图片框 3"/>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5" name="图片框 4"/>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6" name="图片框 1"/>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7" name="图片框 2"/>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8" name="图片框 3"/>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9" name="图片框 4"/>
        <xdr:cNvPicPr>
          <a:picLocks noChangeAspect="1"/>
        </xdr:cNvPicPr>
      </xdr:nvPicPr>
      <xdr:blipFill>
        <a:blip r:embed="rId1">
          <a:lum/>
        </a:blip>
        <a:stretch>
          <a:fillRect/>
        </a:stretch>
      </xdr:blipFill>
      <xdr:spPr>
        <a:xfrm>
          <a:off x="45939710" y="23609935"/>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30" name="图片框 1"/>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31" name="图片框 2"/>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32" name="图片框 3"/>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33" name="图片框 4"/>
        <xdr:cNvPicPr>
          <a:picLocks noChangeAspect="1"/>
        </xdr:cNvPicPr>
      </xdr:nvPicPr>
      <xdr:blipFill>
        <a:blip r:embed="rId1"/>
        <a:stretch>
          <a:fillRect/>
        </a:stretch>
      </xdr:blipFill>
      <xdr:spPr>
        <a:xfrm>
          <a:off x="45939710" y="23609935"/>
          <a:ext cx="9525" cy="1143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34" name="图片框 1"/>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35" name="图片框 2"/>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36" name="图片框 3"/>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37" name="图片框 4"/>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38" name="图片框 1"/>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39" name="图片框 2"/>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0" name="图片框 3"/>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1" name="图片框 4"/>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2" name="图片框 1"/>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3" name="图片框 2"/>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4" name="图片框 3"/>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5" name="图片框 4"/>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6" name="图片框 1"/>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7" name="图片框 2"/>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8" name="图片框 3"/>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49" name="图片框 4"/>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50" name="图片框 1"/>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51" name="图片框 2"/>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52" name="图片框 3"/>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8890</xdr:rowOff>
    </xdr:to>
    <xdr:pic>
      <xdr:nvPicPr>
        <xdr:cNvPr id="153" name="图片框 4"/>
        <xdr:cNvPicPr>
          <a:picLocks noChangeAspect="1"/>
        </xdr:cNvPicPr>
      </xdr:nvPicPr>
      <xdr:blipFill>
        <a:blip r:embed="rId1"/>
        <a:stretch>
          <a:fillRect/>
        </a:stretch>
      </xdr:blipFill>
      <xdr:spPr>
        <a:xfrm>
          <a:off x="47920910" y="23609935"/>
          <a:ext cx="8890" cy="8890"/>
        </a:xfrm>
        <a:prstGeom prst="rect">
          <a:avLst/>
        </a:prstGeom>
        <a:noFill/>
        <a:ln w="9525">
          <a:noFill/>
        </a:ln>
      </xdr:spPr>
    </xdr:pic>
    <xdr:clientData/>
  </xdr:twoCellAnchor>
  <xdr:twoCellAnchor editAs="oneCell">
    <xdr:from>
      <xdr:col>26</xdr:col>
      <xdr:colOff>0</xdr:colOff>
      <xdr:row>16</xdr:row>
      <xdr:rowOff>0</xdr:rowOff>
    </xdr:from>
    <xdr:to>
      <xdr:col>26</xdr:col>
      <xdr:colOff>10160</xdr:colOff>
      <xdr:row>16</xdr:row>
      <xdr:rowOff>12065</xdr:rowOff>
    </xdr:to>
    <xdr:pic>
      <xdr:nvPicPr>
        <xdr:cNvPr id="154" name="图片框 1"/>
        <xdr:cNvPicPr>
          <a:picLocks noChangeAspect="1"/>
        </xdr:cNvPicPr>
      </xdr:nvPicPr>
      <xdr:blipFill>
        <a:blip r:embed="rId1"/>
        <a:stretch>
          <a:fillRect/>
        </a:stretch>
      </xdr:blipFill>
      <xdr:spPr>
        <a:xfrm>
          <a:off x="47920910" y="23609935"/>
          <a:ext cx="10160" cy="12065"/>
        </a:xfrm>
        <a:prstGeom prst="rect">
          <a:avLst/>
        </a:prstGeom>
        <a:noFill/>
        <a:ln w="9525">
          <a:noFill/>
        </a:ln>
      </xdr:spPr>
    </xdr:pic>
    <xdr:clientData/>
  </xdr:twoCellAnchor>
  <xdr:twoCellAnchor editAs="oneCell">
    <xdr:from>
      <xdr:col>26</xdr:col>
      <xdr:colOff>0</xdr:colOff>
      <xdr:row>16</xdr:row>
      <xdr:rowOff>0</xdr:rowOff>
    </xdr:from>
    <xdr:to>
      <xdr:col>26</xdr:col>
      <xdr:colOff>10160</xdr:colOff>
      <xdr:row>16</xdr:row>
      <xdr:rowOff>12065</xdr:rowOff>
    </xdr:to>
    <xdr:pic>
      <xdr:nvPicPr>
        <xdr:cNvPr id="155" name="图片框 2"/>
        <xdr:cNvPicPr>
          <a:picLocks noChangeAspect="1"/>
        </xdr:cNvPicPr>
      </xdr:nvPicPr>
      <xdr:blipFill>
        <a:blip r:embed="rId1"/>
        <a:stretch>
          <a:fillRect/>
        </a:stretch>
      </xdr:blipFill>
      <xdr:spPr>
        <a:xfrm>
          <a:off x="47920910" y="23609935"/>
          <a:ext cx="10160" cy="12065"/>
        </a:xfrm>
        <a:prstGeom prst="rect">
          <a:avLst/>
        </a:prstGeom>
        <a:noFill/>
        <a:ln w="9525">
          <a:noFill/>
        </a:ln>
      </xdr:spPr>
    </xdr:pic>
    <xdr:clientData/>
  </xdr:twoCellAnchor>
  <xdr:twoCellAnchor editAs="oneCell">
    <xdr:from>
      <xdr:col>26</xdr:col>
      <xdr:colOff>0</xdr:colOff>
      <xdr:row>16</xdr:row>
      <xdr:rowOff>0</xdr:rowOff>
    </xdr:from>
    <xdr:to>
      <xdr:col>26</xdr:col>
      <xdr:colOff>10160</xdr:colOff>
      <xdr:row>16</xdr:row>
      <xdr:rowOff>12065</xdr:rowOff>
    </xdr:to>
    <xdr:pic>
      <xdr:nvPicPr>
        <xdr:cNvPr id="156" name="图片框 3"/>
        <xdr:cNvPicPr>
          <a:picLocks noChangeAspect="1"/>
        </xdr:cNvPicPr>
      </xdr:nvPicPr>
      <xdr:blipFill>
        <a:blip r:embed="rId1"/>
        <a:stretch>
          <a:fillRect/>
        </a:stretch>
      </xdr:blipFill>
      <xdr:spPr>
        <a:xfrm>
          <a:off x="47920910" y="23609935"/>
          <a:ext cx="10160" cy="12065"/>
        </a:xfrm>
        <a:prstGeom prst="rect">
          <a:avLst/>
        </a:prstGeom>
        <a:noFill/>
        <a:ln w="9525">
          <a:noFill/>
        </a:ln>
      </xdr:spPr>
    </xdr:pic>
    <xdr:clientData/>
  </xdr:twoCellAnchor>
  <xdr:twoCellAnchor editAs="oneCell">
    <xdr:from>
      <xdr:col>26</xdr:col>
      <xdr:colOff>0</xdr:colOff>
      <xdr:row>16</xdr:row>
      <xdr:rowOff>0</xdr:rowOff>
    </xdr:from>
    <xdr:to>
      <xdr:col>26</xdr:col>
      <xdr:colOff>10160</xdr:colOff>
      <xdr:row>16</xdr:row>
      <xdr:rowOff>12065</xdr:rowOff>
    </xdr:to>
    <xdr:pic>
      <xdr:nvPicPr>
        <xdr:cNvPr id="157" name="图片框 4"/>
        <xdr:cNvPicPr>
          <a:picLocks noChangeAspect="1"/>
        </xdr:cNvPicPr>
      </xdr:nvPicPr>
      <xdr:blipFill>
        <a:blip r:embed="rId1"/>
        <a:stretch>
          <a:fillRect/>
        </a:stretch>
      </xdr:blipFill>
      <xdr:spPr>
        <a:xfrm>
          <a:off x="47920910" y="23609935"/>
          <a:ext cx="10160" cy="1206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58" name="图片框 1"/>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59" name="图片框 2"/>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60" name="图片框 3"/>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61" name="图片框 4"/>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9525</xdr:colOff>
      <xdr:row>16</xdr:row>
      <xdr:rowOff>11430</xdr:rowOff>
    </xdr:to>
    <xdr:pic>
      <xdr:nvPicPr>
        <xdr:cNvPr id="162" name="图片框 1"/>
        <xdr:cNvPicPr>
          <a:picLocks noChangeAspect="1"/>
        </xdr:cNvPicPr>
      </xdr:nvPicPr>
      <xdr:blipFill>
        <a:blip r:embed="rId1"/>
        <a:stretch>
          <a:fillRect/>
        </a:stretch>
      </xdr:blipFill>
      <xdr:spPr>
        <a:xfrm>
          <a:off x="47920910" y="23609935"/>
          <a:ext cx="9525" cy="11430"/>
        </a:xfrm>
        <a:prstGeom prst="rect">
          <a:avLst/>
        </a:prstGeom>
        <a:noFill/>
        <a:ln w="9525">
          <a:noFill/>
        </a:ln>
      </xdr:spPr>
    </xdr:pic>
    <xdr:clientData/>
  </xdr:twoCellAnchor>
  <xdr:twoCellAnchor editAs="oneCell">
    <xdr:from>
      <xdr:col>26</xdr:col>
      <xdr:colOff>0</xdr:colOff>
      <xdr:row>16</xdr:row>
      <xdr:rowOff>0</xdr:rowOff>
    </xdr:from>
    <xdr:to>
      <xdr:col>26</xdr:col>
      <xdr:colOff>9525</xdr:colOff>
      <xdr:row>16</xdr:row>
      <xdr:rowOff>11430</xdr:rowOff>
    </xdr:to>
    <xdr:pic>
      <xdr:nvPicPr>
        <xdr:cNvPr id="163" name="图片框 2"/>
        <xdr:cNvPicPr>
          <a:picLocks noChangeAspect="1"/>
        </xdr:cNvPicPr>
      </xdr:nvPicPr>
      <xdr:blipFill>
        <a:blip r:embed="rId1"/>
        <a:stretch>
          <a:fillRect/>
        </a:stretch>
      </xdr:blipFill>
      <xdr:spPr>
        <a:xfrm>
          <a:off x="47920910" y="23609935"/>
          <a:ext cx="9525" cy="11430"/>
        </a:xfrm>
        <a:prstGeom prst="rect">
          <a:avLst/>
        </a:prstGeom>
        <a:noFill/>
        <a:ln w="9525">
          <a:noFill/>
        </a:ln>
      </xdr:spPr>
    </xdr:pic>
    <xdr:clientData/>
  </xdr:twoCellAnchor>
  <xdr:twoCellAnchor editAs="oneCell">
    <xdr:from>
      <xdr:col>26</xdr:col>
      <xdr:colOff>0</xdr:colOff>
      <xdr:row>16</xdr:row>
      <xdr:rowOff>0</xdr:rowOff>
    </xdr:from>
    <xdr:to>
      <xdr:col>26</xdr:col>
      <xdr:colOff>9525</xdr:colOff>
      <xdr:row>16</xdr:row>
      <xdr:rowOff>11430</xdr:rowOff>
    </xdr:to>
    <xdr:pic>
      <xdr:nvPicPr>
        <xdr:cNvPr id="164" name="图片框 3"/>
        <xdr:cNvPicPr>
          <a:picLocks noChangeAspect="1"/>
        </xdr:cNvPicPr>
      </xdr:nvPicPr>
      <xdr:blipFill>
        <a:blip r:embed="rId1"/>
        <a:stretch>
          <a:fillRect/>
        </a:stretch>
      </xdr:blipFill>
      <xdr:spPr>
        <a:xfrm>
          <a:off x="47920910" y="23609935"/>
          <a:ext cx="9525" cy="11430"/>
        </a:xfrm>
        <a:prstGeom prst="rect">
          <a:avLst/>
        </a:prstGeom>
        <a:noFill/>
        <a:ln w="9525">
          <a:noFill/>
        </a:ln>
      </xdr:spPr>
    </xdr:pic>
    <xdr:clientData/>
  </xdr:twoCellAnchor>
  <xdr:twoCellAnchor editAs="oneCell">
    <xdr:from>
      <xdr:col>26</xdr:col>
      <xdr:colOff>0</xdr:colOff>
      <xdr:row>16</xdr:row>
      <xdr:rowOff>0</xdr:rowOff>
    </xdr:from>
    <xdr:to>
      <xdr:col>26</xdr:col>
      <xdr:colOff>9525</xdr:colOff>
      <xdr:row>16</xdr:row>
      <xdr:rowOff>11430</xdr:rowOff>
    </xdr:to>
    <xdr:pic>
      <xdr:nvPicPr>
        <xdr:cNvPr id="165" name="图片框 4"/>
        <xdr:cNvPicPr>
          <a:picLocks noChangeAspect="1"/>
        </xdr:cNvPicPr>
      </xdr:nvPicPr>
      <xdr:blipFill>
        <a:blip r:embed="rId1"/>
        <a:stretch>
          <a:fillRect/>
        </a:stretch>
      </xdr:blipFill>
      <xdr:spPr>
        <a:xfrm>
          <a:off x="47920910" y="23609935"/>
          <a:ext cx="9525" cy="11430"/>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66" name="图片框 1"/>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67" name="图片框 2"/>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68" name="图片框 3"/>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69" name="图片框 4"/>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70" name="图片框 1"/>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71" name="图片框 2"/>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72" name="图片框 3"/>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8890</xdr:colOff>
      <xdr:row>16</xdr:row>
      <xdr:rowOff>9525</xdr:rowOff>
    </xdr:to>
    <xdr:pic>
      <xdr:nvPicPr>
        <xdr:cNvPr id="173" name="图片框 4"/>
        <xdr:cNvPicPr>
          <a:picLocks noChangeAspect="1"/>
        </xdr:cNvPicPr>
      </xdr:nvPicPr>
      <xdr:blipFill>
        <a:blip r:embed="rId1">
          <a:lum/>
        </a:blip>
        <a:stretch>
          <a:fillRect/>
        </a:stretch>
      </xdr:blipFill>
      <xdr:spPr>
        <a:xfrm>
          <a:off x="47920910" y="23609935"/>
          <a:ext cx="8890" cy="9525"/>
        </a:xfrm>
        <a:prstGeom prst="rect">
          <a:avLst/>
        </a:prstGeom>
        <a:noFill/>
        <a:ln w="9525">
          <a:noFill/>
        </a:ln>
      </xdr:spPr>
    </xdr:pic>
    <xdr:clientData/>
  </xdr:twoCellAnchor>
  <xdr:twoCellAnchor editAs="oneCell">
    <xdr:from>
      <xdr:col>26</xdr:col>
      <xdr:colOff>0</xdr:colOff>
      <xdr:row>16</xdr:row>
      <xdr:rowOff>0</xdr:rowOff>
    </xdr:from>
    <xdr:to>
      <xdr:col>26</xdr:col>
      <xdr:colOff>9525</xdr:colOff>
      <xdr:row>16</xdr:row>
      <xdr:rowOff>11430</xdr:rowOff>
    </xdr:to>
    <xdr:pic>
      <xdr:nvPicPr>
        <xdr:cNvPr id="174" name="图片框 1"/>
        <xdr:cNvPicPr>
          <a:picLocks noChangeAspect="1"/>
        </xdr:cNvPicPr>
      </xdr:nvPicPr>
      <xdr:blipFill>
        <a:blip r:embed="rId1"/>
        <a:stretch>
          <a:fillRect/>
        </a:stretch>
      </xdr:blipFill>
      <xdr:spPr>
        <a:xfrm>
          <a:off x="47920910" y="23609935"/>
          <a:ext cx="9525" cy="11430"/>
        </a:xfrm>
        <a:prstGeom prst="rect">
          <a:avLst/>
        </a:prstGeom>
        <a:noFill/>
        <a:ln w="9525">
          <a:noFill/>
        </a:ln>
      </xdr:spPr>
    </xdr:pic>
    <xdr:clientData/>
  </xdr:twoCellAnchor>
  <xdr:twoCellAnchor editAs="oneCell">
    <xdr:from>
      <xdr:col>26</xdr:col>
      <xdr:colOff>0</xdr:colOff>
      <xdr:row>16</xdr:row>
      <xdr:rowOff>0</xdr:rowOff>
    </xdr:from>
    <xdr:to>
      <xdr:col>26</xdr:col>
      <xdr:colOff>9525</xdr:colOff>
      <xdr:row>16</xdr:row>
      <xdr:rowOff>11430</xdr:rowOff>
    </xdr:to>
    <xdr:pic>
      <xdr:nvPicPr>
        <xdr:cNvPr id="175" name="图片框 2"/>
        <xdr:cNvPicPr>
          <a:picLocks noChangeAspect="1"/>
        </xdr:cNvPicPr>
      </xdr:nvPicPr>
      <xdr:blipFill>
        <a:blip r:embed="rId1"/>
        <a:stretch>
          <a:fillRect/>
        </a:stretch>
      </xdr:blipFill>
      <xdr:spPr>
        <a:xfrm>
          <a:off x="47920910" y="23609935"/>
          <a:ext cx="9525" cy="11430"/>
        </a:xfrm>
        <a:prstGeom prst="rect">
          <a:avLst/>
        </a:prstGeom>
        <a:noFill/>
        <a:ln w="9525">
          <a:noFill/>
        </a:ln>
      </xdr:spPr>
    </xdr:pic>
    <xdr:clientData/>
  </xdr:twoCellAnchor>
  <xdr:twoCellAnchor editAs="oneCell">
    <xdr:from>
      <xdr:col>26</xdr:col>
      <xdr:colOff>0</xdr:colOff>
      <xdr:row>16</xdr:row>
      <xdr:rowOff>0</xdr:rowOff>
    </xdr:from>
    <xdr:to>
      <xdr:col>26</xdr:col>
      <xdr:colOff>9525</xdr:colOff>
      <xdr:row>16</xdr:row>
      <xdr:rowOff>11430</xdr:rowOff>
    </xdr:to>
    <xdr:pic>
      <xdr:nvPicPr>
        <xdr:cNvPr id="176" name="图片框 3"/>
        <xdr:cNvPicPr>
          <a:picLocks noChangeAspect="1"/>
        </xdr:cNvPicPr>
      </xdr:nvPicPr>
      <xdr:blipFill>
        <a:blip r:embed="rId1"/>
        <a:stretch>
          <a:fillRect/>
        </a:stretch>
      </xdr:blipFill>
      <xdr:spPr>
        <a:xfrm>
          <a:off x="47920910" y="23609935"/>
          <a:ext cx="9525" cy="11430"/>
        </a:xfrm>
        <a:prstGeom prst="rect">
          <a:avLst/>
        </a:prstGeom>
        <a:noFill/>
        <a:ln w="9525">
          <a:noFill/>
        </a:ln>
      </xdr:spPr>
    </xdr:pic>
    <xdr:clientData/>
  </xdr:twoCellAnchor>
  <xdr:twoCellAnchor editAs="oneCell">
    <xdr:from>
      <xdr:col>26</xdr:col>
      <xdr:colOff>0</xdr:colOff>
      <xdr:row>16</xdr:row>
      <xdr:rowOff>0</xdr:rowOff>
    </xdr:from>
    <xdr:to>
      <xdr:col>26</xdr:col>
      <xdr:colOff>9525</xdr:colOff>
      <xdr:row>16</xdr:row>
      <xdr:rowOff>11430</xdr:rowOff>
    </xdr:to>
    <xdr:pic>
      <xdr:nvPicPr>
        <xdr:cNvPr id="177" name="图片框 4"/>
        <xdr:cNvPicPr>
          <a:picLocks noChangeAspect="1"/>
        </xdr:cNvPicPr>
      </xdr:nvPicPr>
      <xdr:blipFill>
        <a:blip r:embed="rId1"/>
        <a:stretch>
          <a:fillRect/>
        </a:stretch>
      </xdr:blipFill>
      <xdr:spPr>
        <a:xfrm>
          <a:off x="47920910" y="23609935"/>
          <a:ext cx="9525" cy="1143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78" name="图片框 1"/>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79" name="图片框 2"/>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0" name="图片框 3"/>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1" name="图片框 4"/>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2" name="图片框 1"/>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3" name="图片框 2"/>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4" name="图片框 3"/>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5" name="图片框 4"/>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6" name="图片框 1"/>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7" name="图片框 2"/>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8" name="图片框 3"/>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89" name="图片框 4"/>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90" name="图片框 1"/>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91" name="图片框 2"/>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92" name="图片框 3"/>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93" name="图片框 4"/>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94" name="图片框 1"/>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95" name="图片框 2"/>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96" name="图片框 3"/>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8890</xdr:rowOff>
    </xdr:to>
    <xdr:pic>
      <xdr:nvPicPr>
        <xdr:cNvPr id="197" name="图片框 4"/>
        <xdr:cNvPicPr>
          <a:picLocks noChangeAspect="1"/>
        </xdr:cNvPicPr>
      </xdr:nvPicPr>
      <xdr:blipFill>
        <a:blip r:embed="rId1"/>
        <a:stretch>
          <a:fillRect/>
        </a:stretch>
      </xdr:blipFill>
      <xdr:spPr>
        <a:xfrm>
          <a:off x="50032920" y="23609935"/>
          <a:ext cx="8890" cy="8890"/>
        </a:xfrm>
        <a:prstGeom prst="rect">
          <a:avLst/>
        </a:prstGeom>
        <a:noFill/>
        <a:ln w="9525">
          <a:noFill/>
        </a:ln>
      </xdr:spPr>
    </xdr:pic>
    <xdr:clientData/>
  </xdr:twoCellAnchor>
  <xdr:twoCellAnchor editAs="oneCell">
    <xdr:from>
      <xdr:col>27</xdr:col>
      <xdr:colOff>0</xdr:colOff>
      <xdr:row>16</xdr:row>
      <xdr:rowOff>0</xdr:rowOff>
    </xdr:from>
    <xdr:to>
      <xdr:col>27</xdr:col>
      <xdr:colOff>10160</xdr:colOff>
      <xdr:row>16</xdr:row>
      <xdr:rowOff>12065</xdr:rowOff>
    </xdr:to>
    <xdr:pic>
      <xdr:nvPicPr>
        <xdr:cNvPr id="198" name="图片框 1"/>
        <xdr:cNvPicPr>
          <a:picLocks noChangeAspect="1"/>
        </xdr:cNvPicPr>
      </xdr:nvPicPr>
      <xdr:blipFill>
        <a:blip r:embed="rId1"/>
        <a:stretch>
          <a:fillRect/>
        </a:stretch>
      </xdr:blipFill>
      <xdr:spPr>
        <a:xfrm>
          <a:off x="50032920" y="23609935"/>
          <a:ext cx="10160" cy="12065"/>
        </a:xfrm>
        <a:prstGeom prst="rect">
          <a:avLst/>
        </a:prstGeom>
        <a:noFill/>
        <a:ln w="9525">
          <a:noFill/>
        </a:ln>
      </xdr:spPr>
    </xdr:pic>
    <xdr:clientData/>
  </xdr:twoCellAnchor>
  <xdr:twoCellAnchor editAs="oneCell">
    <xdr:from>
      <xdr:col>27</xdr:col>
      <xdr:colOff>0</xdr:colOff>
      <xdr:row>16</xdr:row>
      <xdr:rowOff>0</xdr:rowOff>
    </xdr:from>
    <xdr:to>
      <xdr:col>27</xdr:col>
      <xdr:colOff>10160</xdr:colOff>
      <xdr:row>16</xdr:row>
      <xdr:rowOff>12065</xdr:rowOff>
    </xdr:to>
    <xdr:pic>
      <xdr:nvPicPr>
        <xdr:cNvPr id="199" name="图片框 2"/>
        <xdr:cNvPicPr>
          <a:picLocks noChangeAspect="1"/>
        </xdr:cNvPicPr>
      </xdr:nvPicPr>
      <xdr:blipFill>
        <a:blip r:embed="rId1"/>
        <a:stretch>
          <a:fillRect/>
        </a:stretch>
      </xdr:blipFill>
      <xdr:spPr>
        <a:xfrm>
          <a:off x="50032920" y="23609935"/>
          <a:ext cx="10160" cy="12065"/>
        </a:xfrm>
        <a:prstGeom prst="rect">
          <a:avLst/>
        </a:prstGeom>
        <a:noFill/>
        <a:ln w="9525">
          <a:noFill/>
        </a:ln>
      </xdr:spPr>
    </xdr:pic>
    <xdr:clientData/>
  </xdr:twoCellAnchor>
  <xdr:twoCellAnchor editAs="oneCell">
    <xdr:from>
      <xdr:col>27</xdr:col>
      <xdr:colOff>0</xdr:colOff>
      <xdr:row>16</xdr:row>
      <xdr:rowOff>0</xdr:rowOff>
    </xdr:from>
    <xdr:to>
      <xdr:col>27</xdr:col>
      <xdr:colOff>10160</xdr:colOff>
      <xdr:row>16</xdr:row>
      <xdr:rowOff>12065</xdr:rowOff>
    </xdr:to>
    <xdr:pic>
      <xdr:nvPicPr>
        <xdr:cNvPr id="200" name="图片框 3"/>
        <xdr:cNvPicPr>
          <a:picLocks noChangeAspect="1"/>
        </xdr:cNvPicPr>
      </xdr:nvPicPr>
      <xdr:blipFill>
        <a:blip r:embed="rId1"/>
        <a:stretch>
          <a:fillRect/>
        </a:stretch>
      </xdr:blipFill>
      <xdr:spPr>
        <a:xfrm>
          <a:off x="50032920" y="23609935"/>
          <a:ext cx="10160" cy="12065"/>
        </a:xfrm>
        <a:prstGeom prst="rect">
          <a:avLst/>
        </a:prstGeom>
        <a:noFill/>
        <a:ln w="9525">
          <a:noFill/>
        </a:ln>
      </xdr:spPr>
    </xdr:pic>
    <xdr:clientData/>
  </xdr:twoCellAnchor>
  <xdr:twoCellAnchor editAs="oneCell">
    <xdr:from>
      <xdr:col>27</xdr:col>
      <xdr:colOff>0</xdr:colOff>
      <xdr:row>16</xdr:row>
      <xdr:rowOff>0</xdr:rowOff>
    </xdr:from>
    <xdr:to>
      <xdr:col>27</xdr:col>
      <xdr:colOff>10160</xdr:colOff>
      <xdr:row>16</xdr:row>
      <xdr:rowOff>12065</xdr:rowOff>
    </xdr:to>
    <xdr:pic>
      <xdr:nvPicPr>
        <xdr:cNvPr id="201" name="图片框 4"/>
        <xdr:cNvPicPr>
          <a:picLocks noChangeAspect="1"/>
        </xdr:cNvPicPr>
      </xdr:nvPicPr>
      <xdr:blipFill>
        <a:blip r:embed="rId1"/>
        <a:stretch>
          <a:fillRect/>
        </a:stretch>
      </xdr:blipFill>
      <xdr:spPr>
        <a:xfrm>
          <a:off x="50032920" y="23609935"/>
          <a:ext cx="10160" cy="1206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02" name="图片框 1"/>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03" name="图片框 2"/>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04" name="图片框 3"/>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05" name="图片框 4"/>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9525</xdr:colOff>
      <xdr:row>16</xdr:row>
      <xdr:rowOff>11430</xdr:rowOff>
    </xdr:to>
    <xdr:pic>
      <xdr:nvPicPr>
        <xdr:cNvPr id="206" name="图片框 1"/>
        <xdr:cNvPicPr>
          <a:picLocks noChangeAspect="1"/>
        </xdr:cNvPicPr>
      </xdr:nvPicPr>
      <xdr:blipFill>
        <a:blip r:embed="rId1"/>
        <a:stretch>
          <a:fillRect/>
        </a:stretch>
      </xdr:blipFill>
      <xdr:spPr>
        <a:xfrm>
          <a:off x="50032920" y="23609935"/>
          <a:ext cx="9525" cy="11430"/>
        </a:xfrm>
        <a:prstGeom prst="rect">
          <a:avLst/>
        </a:prstGeom>
        <a:noFill/>
        <a:ln w="9525">
          <a:noFill/>
        </a:ln>
      </xdr:spPr>
    </xdr:pic>
    <xdr:clientData/>
  </xdr:twoCellAnchor>
  <xdr:twoCellAnchor editAs="oneCell">
    <xdr:from>
      <xdr:col>27</xdr:col>
      <xdr:colOff>0</xdr:colOff>
      <xdr:row>16</xdr:row>
      <xdr:rowOff>0</xdr:rowOff>
    </xdr:from>
    <xdr:to>
      <xdr:col>27</xdr:col>
      <xdr:colOff>9525</xdr:colOff>
      <xdr:row>16</xdr:row>
      <xdr:rowOff>11430</xdr:rowOff>
    </xdr:to>
    <xdr:pic>
      <xdr:nvPicPr>
        <xdr:cNvPr id="207" name="图片框 2"/>
        <xdr:cNvPicPr>
          <a:picLocks noChangeAspect="1"/>
        </xdr:cNvPicPr>
      </xdr:nvPicPr>
      <xdr:blipFill>
        <a:blip r:embed="rId1"/>
        <a:stretch>
          <a:fillRect/>
        </a:stretch>
      </xdr:blipFill>
      <xdr:spPr>
        <a:xfrm>
          <a:off x="50032920" y="23609935"/>
          <a:ext cx="9525" cy="11430"/>
        </a:xfrm>
        <a:prstGeom prst="rect">
          <a:avLst/>
        </a:prstGeom>
        <a:noFill/>
        <a:ln w="9525">
          <a:noFill/>
        </a:ln>
      </xdr:spPr>
    </xdr:pic>
    <xdr:clientData/>
  </xdr:twoCellAnchor>
  <xdr:twoCellAnchor editAs="oneCell">
    <xdr:from>
      <xdr:col>27</xdr:col>
      <xdr:colOff>0</xdr:colOff>
      <xdr:row>16</xdr:row>
      <xdr:rowOff>0</xdr:rowOff>
    </xdr:from>
    <xdr:to>
      <xdr:col>27</xdr:col>
      <xdr:colOff>9525</xdr:colOff>
      <xdr:row>16</xdr:row>
      <xdr:rowOff>11430</xdr:rowOff>
    </xdr:to>
    <xdr:pic>
      <xdr:nvPicPr>
        <xdr:cNvPr id="208" name="图片框 3"/>
        <xdr:cNvPicPr>
          <a:picLocks noChangeAspect="1"/>
        </xdr:cNvPicPr>
      </xdr:nvPicPr>
      <xdr:blipFill>
        <a:blip r:embed="rId1"/>
        <a:stretch>
          <a:fillRect/>
        </a:stretch>
      </xdr:blipFill>
      <xdr:spPr>
        <a:xfrm>
          <a:off x="50032920" y="23609935"/>
          <a:ext cx="9525" cy="11430"/>
        </a:xfrm>
        <a:prstGeom prst="rect">
          <a:avLst/>
        </a:prstGeom>
        <a:noFill/>
        <a:ln w="9525">
          <a:noFill/>
        </a:ln>
      </xdr:spPr>
    </xdr:pic>
    <xdr:clientData/>
  </xdr:twoCellAnchor>
  <xdr:twoCellAnchor editAs="oneCell">
    <xdr:from>
      <xdr:col>27</xdr:col>
      <xdr:colOff>0</xdr:colOff>
      <xdr:row>16</xdr:row>
      <xdr:rowOff>0</xdr:rowOff>
    </xdr:from>
    <xdr:to>
      <xdr:col>27</xdr:col>
      <xdr:colOff>9525</xdr:colOff>
      <xdr:row>16</xdr:row>
      <xdr:rowOff>11430</xdr:rowOff>
    </xdr:to>
    <xdr:pic>
      <xdr:nvPicPr>
        <xdr:cNvPr id="209" name="图片框 4"/>
        <xdr:cNvPicPr>
          <a:picLocks noChangeAspect="1"/>
        </xdr:cNvPicPr>
      </xdr:nvPicPr>
      <xdr:blipFill>
        <a:blip r:embed="rId1"/>
        <a:stretch>
          <a:fillRect/>
        </a:stretch>
      </xdr:blipFill>
      <xdr:spPr>
        <a:xfrm>
          <a:off x="50032920" y="23609935"/>
          <a:ext cx="9525" cy="11430"/>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10" name="图片框 1"/>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11" name="图片框 2"/>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12" name="图片框 3"/>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13" name="图片框 4"/>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14" name="图片框 1"/>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15" name="图片框 2"/>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16" name="图片框 3"/>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8890</xdr:colOff>
      <xdr:row>16</xdr:row>
      <xdr:rowOff>9525</xdr:rowOff>
    </xdr:to>
    <xdr:pic>
      <xdr:nvPicPr>
        <xdr:cNvPr id="217" name="图片框 4"/>
        <xdr:cNvPicPr>
          <a:picLocks noChangeAspect="1"/>
        </xdr:cNvPicPr>
      </xdr:nvPicPr>
      <xdr:blipFill>
        <a:blip r:embed="rId1">
          <a:lum/>
        </a:blip>
        <a:stretch>
          <a:fillRect/>
        </a:stretch>
      </xdr:blipFill>
      <xdr:spPr>
        <a:xfrm>
          <a:off x="50032920" y="23609935"/>
          <a:ext cx="8890" cy="9525"/>
        </a:xfrm>
        <a:prstGeom prst="rect">
          <a:avLst/>
        </a:prstGeom>
        <a:noFill/>
        <a:ln w="9525">
          <a:noFill/>
        </a:ln>
      </xdr:spPr>
    </xdr:pic>
    <xdr:clientData/>
  </xdr:twoCellAnchor>
  <xdr:twoCellAnchor editAs="oneCell">
    <xdr:from>
      <xdr:col>27</xdr:col>
      <xdr:colOff>0</xdr:colOff>
      <xdr:row>16</xdr:row>
      <xdr:rowOff>0</xdr:rowOff>
    </xdr:from>
    <xdr:to>
      <xdr:col>27</xdr:col>
      <xdr:colOff>9525</xdr:colOff>
      <xdr:row>16</xdr:row>
      <xdr:rowOff>11430</xdr:rowOff>
    </xdr:to>
    <xdr:pic>
      <xdr:nvPicPr>
        <xdr:cNvPr id="218" name="图片框 1"/>
        <xdr:cNvPicPr>
          <a:picLocks noChangeAspect="1"/>
        </xdr:cNvPicPr>
      </xdr:nvPicPr>
      <xdr:blipFill>
        <a:blip r:embed="rId1"/>
        <a:stretch>
          <a:fillRect/>
        </a:stretch>
      </xdr:blipFill>
      <xdr:spPr>
        <a:xfrm>
          <a:off x="50032920" y="23609935"/>
          <a:ext cx="9525" cy="11430"/>
        </a:xfrm>
        <a:prstGeom prst="rect">
          <a:avLst/>
        </a:prstGeom>
        <a:noFill/>
        <a:ln w="9525">
          <a:noFill/>
        </a:ln>
      </xdr:spPr>
    </xdr:pic>
    <xdr:clientData/>
  </xdr:twoCellAnchor>
  <xdr:twoCellAnchor editAs="oneCell">
    <xdr:from>
      <xdr:col>27</xdr:col>
      <xdr:colOff>0</xdr:colOff>
      <xdr:row>16</xdr:row>
      <xdr:rowOff>0</xdr:rowOff>
    </xdr:from>
    <xdr:to>
      <xdr:col>27</xdr:col>
      <xdr:colOff>9525</xdr:colOff>
      <xdr:row>16</xdr:row>
      <xdr:rowOff>11430</xdr:rowOff>
    </xdr:to>
    <xdr:pic>
      <xdr:nvPicPr>
        <xdr:cNvPr id="219" name="图片框 2"/>
        <xdr:cNvPicPr>
          <a:picLocks noChangeAspect="1"/>
        </xdr:cNvPicPr>
      </xdr:nvPicPr>
      <xdr:blipFill>
        <a:blip r:embed="rId1"/>
        <a:stretch>
          <a:fillRect/>
        </a:stretch>
      </xdr:blipFill>
      <xdr:spPr>
        <a:xfrm>
          <a:off x="50032920" y="23609935"/>
          <a:ext cx="9525" cy="11430"/>
        </a:xfrm>
        <a:prstGeom prst="rect">
          <a:avLst/>
        </a:prstGeom>
        <a:noFill/>
        <a:ln w="9525">
          <a:noFill/>
        </a:ln>
      </xdr:spPr>
    </xdr:pic>
    <xdr:clientData/>
  </xdr:twoCellAnchor>
  <xdr:twoCellAnchor editAs="oneCell">
    <xdr:from>
      <xdr:col>27</xdr:col>
      <xdr:colOff>0</xdr:colOff>
      <xdr:row>16</xdr:row>
      <xdr:rowOff>0</xdr:rowOff>
    </xdr:from>
    <xdr:to>
      <xdr:col>27</xdr:col>
      <xdr:colOff>9525</xdr:colOff>
      <xdr:row>16</xdr:row>
      <xdr:rowOff>11430</xdr:rowOff>
    </xdr:to>
    <xdr:pic>
      <xdr:nvPicPr>
        <xdr:cNvPr id="220" name="图片框 3"/>
        <xdr:cNvPicPr>
          <a:picLocks noChangeAspect="1"/>
        </xdr:cNvPicPr>
      </xdr:nvPicPr>
      <xdr:blipFill>
        <a:blip r:embed="rId1"/>
        <a:stretch>
          <a:fillRect/>
        </a:stretch>
      </xdr:blipFill>
      <xdr:spPr>
        <a:xfrm>
          <a:off x="50032920" y="23609935"/>
          <a:ext cx="9525" cy="11430"/>
        </a:xfrm>
        <a:prstGeom prst="rect">
          <a:avLst/>
        </a:prstGeom>
        <a:noFill/>
        <a:ln w="9525">
          <a:noFill/>
        </a:ln>
      </xdr:spPr>
    </xdr:pic>
    <xdr:clientData/>
  </xdr:twoCellAnchor>
  <xdr:twoCellAnchor editAs="oneCell">
    <xdr:from>
      <xdr:col>27</xdr:col>
      <xdr:colOff>0</xdr:colOff>
      <xdr:row>16</xdr:row>
      <xdr:rowOff>0</xdr:rowOff>
    </xdr:from>
    <xdr:to>
      <xdr:col>27</xdr:col>
      <xdr:colOff>9525</xdr:colOff>
      <xdr:row>16</xdr:row>
      <xdr:rowOff>11430</xdr:rowOff>
    </xdr:to>
    <xdr:pic>
      <xdr:nvPicPr>
        <xdr:cNvPr id="221" name="图片框 4"/>
        <xdr:cNvPicPr>
          <a:picLocks noChangeAspect="1"/>
        </xdr:cNvPicPr>
      </xdr:nvPicPr>
      <xdr:blipFill>
        <a:blip r:embed="rId1"/>
        <a:stretch>
          <a:fillRect/>
        </a:stretch>
      </xdr:blipFill>
      <xdr:spPr>
        <a:xfrm>
          <a:off x="50032920" y="23609935"/>
          <a:ext cx="9525" cy="11430"/>
        </a:xfrm>
        <a:prstGeom prst="rect">
          <a:avLst/>
        </a:prstGeom>
        <a:noFill/>
        <a:ln w="9525">
          <a:noFill/>
        </a:ln>
      </xdr:spPr>
    </xdr:pic>
    <xdr:clientData/>
  </xdr:twoCellAnchor>
  <xdr:twoCellAnchor editAs="oneCell">
    <xdr:from>
      <xdr:col>7</xdr:col>
      <xdr:colOff>0</xdr:colOff>
      <xdr:row>33</xdr:row>
      <xdr:rowOff>0</xdr:rowOff>
    </xdr:from>
    <xdr:to>
      <xdr:col>7</xdr:col>
      <xdr:colOff>79375</xdr:colOff>
      <xdr:row>33</xdr:row>
      <xdr:rowOff>688975</xdr:rowOff>
    </xdr:to>
    <xdr:sp>
      <xdr:nvSpPr>
        <xdr:cNvPr id="222"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3"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4"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5"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6"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7"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8"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9"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30"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31" name="Text Box 9540"/>
        <xdr:cNvSpPr txBox="1"/>
      </xdr:nvSpPr>
      <xdr:spPr>
        <a:xfrm>
          <a:off x="12182475" y="63116460"/>
          <a:ext cx="79375" cy="68897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32"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33"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34"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35"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36"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37"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38"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39"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0"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1"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2"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3"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4"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5"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6"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7"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8"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49"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50"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111</xdr:row>
      <xdr:rowOff>0</xdr:rowOff>
    </xdr:from>
    <xdr:to>
      <xdr:col>7</xdr:col>
      <xdr:colOff>79375</xdr:colOff>
      <xdr:row>111</xdr:row>
      <xdr:rowOff>616585</xdr:rowOff>
    </xdr:to>
    <xdr:sp>
      <xdr:nvSpPr>
        <xdr:cNvPr id="251" name="Text Box 9540"/>
        <xdr:cNvSpPr txBox="1"/>
      </xdr:nvSpPr>
      <xdr:spPr>
        <a:xfrm>
          <a:off x="12182475" y="179673250"/>
          <a:ext cx="79375" cy="61658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52"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53"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54"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55"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56"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57"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58"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59"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0"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1"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2"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3"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4"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5"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6"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7"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8"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69"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0"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1"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2"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3"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4"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5"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6"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7"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8"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79"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80" name="Text Box 9540"/>
        <xdr:cNvSpPr txBox="1"/>
      </xdr:nvSpPr>
      <xdr:spPr>
        <a:xfrm>
          <a:off x="12182475" y="100768150"/>
          <a:ext cx="79375" cy="688975"/>
        </a:xfrm>
        <a:prstGeom prst="rect">
          <a:avLst/>
        </a:prstGeom>
        <a:noFill/>
        <a:ln w="9525">
          <a:noFill/>
        </a:ln>
      </xdr:spPr>
    </xdr:sp>
    <xdr:clientData/>
  </xdr:twoCellAnchor>
  <xdr:twoCellAnchor editAs="oneCell">
    <xdr:from>
      <xdr:col>7</xdr:col>
      <xdr:colOff>0</xdr:colOff>
      <xdr:row>58</xdr:row>
      <xdr:rowOff>0</xdr:rowOff>
    </xdr:from>
    <xdr:to>
      <xdr:col>7</xdr:col>
      <xdr:colOff>79375</xdr:colOff>
      <xdr:row>58</xdr:row>
      <xdr:rowOff>688975</xdr:rowOff>
    </xdr:to>
    <xdr:sp>
      <xdr:nvSpPr>
        <xdr:cNvPr id="281" name="Text Box 9540"/>
        <xdr:cNvSpPr txBox="1"/>
      </xdr:nvSpPr>
      <xdr:spPr>
        <a:xfrm>
          <a:off x="12182475" y="100768150"/>
          <a:ext cx="79375" cy="6889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2"/>
  <sheetViews>
    <sheetView view="pageBreakPreview" zoomScaleNormal="80" zoomScaleSheetLayoutView="100" workbookViewId="0">
      <selection activeCell="E18" sqref="E18"/>
    </sheetView>
  </sheetViews>
  <sheetFormatPr defaultColWidth="8.875" defaultRowHeight="13.5"/>
  <cols>
    <col min="1" max="1" width="8" style="184" customWidth="1"/>
    <col min="2" max="2" width="24.75" customWidth="1"/>
    <col min="3" max="3" width="6" style="184" customWidth="1"/>
    <col min="4" max="4" width="11.125" style="184" customWidth="1"/>
    <col min="5" max="5" width="7.25" style="184" customWidth="1"/>
    <col min="6" max="6" width="12" style="184" customWidth="1"/>
    <col min="7" max="7" width="11.75" style="184" customWidth="1"/>
    <col min="8" max="8" width="10.75" style="184" customWidth="1"/>
    <col min="9" max="9" width="11.5" style="184" customWidth="1"/>
    <col min="10" max="10" width="6" style="184" customWidth="1"/>
    <col min="11" max="11" width="8" style="184" customWidth="1"/>
    <col min="12" max="12" width="24.75" style="184" customWidth="1"/>
    <col min="13" max="13" width="6" style="184" customWidth="1"/>
    <col min="14" max="14" width="11.125" style="184" customWidth="1"/>
    <col min="15" max="15" width="7.25" style="184" customWidth="1"/>
    <col min="16" max="16" width="12" style="184" customWidth="1"/>
    <col min="17" max="17" width="11.75" style="184" customWidth="1"/>
    <col min="18" max="18" width="10.75" style="184" customWidth="1"/>
    <col min="19" max="19" width="11.5" style="184" customWidth="1"/>
    <col min="20" max="32" width="8.75" hidden="1" customWidth="1"/>
    <col min="33" max="16371" width="8.75"/>
  </cols>
  <sheetData>
    <row r="1" ht="36.95" customHeight="1" spans="1:19">
      <c r="A1" s="185" t="s">
        <v>0</v>
      </c>
      <c r="B1" s="185"/>
      <c r="C1" s="185"/>
      <c r="D1" s="185"/>
      <c r="E1" s="185"/>
      <c r="F1" s="185"/>
      <c r="G1" s="185"/>
      <c r="H1" s="185"/>
      <c r="I1" s="185"/>
      <c r="J1" s="185"/>
      <c r="K1" s="185"/>
      <c r="L1" s="185"/>
      <c r="M1" s="185"/>
      <c r="N1" s="185"/>
      <c r="O1" s="185"/>
      <c r="P1" s="185"/>
      <c r="Q1" s="185"/>
      <c r="R1" s="185"/>
      <c r="S1" s="185"/>
    </row>
    <row r="2" s="179" customFormat="1" ht="14.25" spans="1:19">
      <c r="A2" s="186" t="s">
        <v>1</v>
      </c>
      <c r="B2" s="186" t="s">
        <v>2</v>
      </c>
      <c r="C2" s="186" t="s">
        <v>3</v>
      </c>
      <c r="D2" s="187" t="s">
        <v>4</v>
      </c>
      <c r="E2" s="186"/>
      <c r="F2" s="186" t="s">
        <v>5</v>
      </c>
      <c r="G2" s="188"/>
      <c r="H2" s="189" t="s">
        <v>6</v>
      </c>
      <c r="I2" s="190"/>
      <c r="J2" s="207"/>
      <c r="K2" s="208" t="s">
        <v>1</v>
      </c>
      <c r="L2" s="208" t="s">
        <v>2</v>
      </c>
      <c r="M2" s="208" t="s">
        <v>3</v>
      </c>
      <c r="N2" s="209" t="s">
        <v>4</v>
      </c>
      <c r="O2" s="208"/>
      <c r="P2" s="208" t="s">
        <v>5</v>
      </c>
      <c r="Q2" s="220"/>
      <c r="R2" s="221" t="s">
        <v>6</v>
      </c>
      <c r="S2" s="222"/>
    </row>
    <row r="3" s="179" customFormat="1" ht="42.75" spans="1:19">
      <c r="A3" s="186"/>
      <c r="B3" s="186"/>
      <c r="C3" s="189"/>
      <c r="D3" s="186" t="s">
        <v>7</v>
      </c>
      <c r="E3" s="190" t="s">
        <v>8</v>
      </c>
      <c r="F3" s="186" t="s">
        <v>9</v>
      </c>
      <c r="G3" s="188" t="s">
        <v>10</v>
      </c>
      <c r="H3" s="186" t="s">
        <v>11</v>
      </c>
      <c r="I3" s="210" t="s">
        <v>12</v>
      </c>
      <c r="J3" s="207"/>
      <c r="K3" s="208"/>
      <c r="L3" s="208"/>
      <c r="M3" s="208"/>
      <c r="N3" s="208" t="s">
        <v>7</v>
      </c>
      <c r="O3" s="208" t="s">
        <v>8</v>
      </c>
      <c r="P3" s="208" t="s">
        <v>9</v>
      </c>
      <c r="Q3" s="210" t="s">
        <v>10</v>
      </c>
      <c r="R3" s="208" t="s">
        <v>11</v>
      </c>
      <c r="S3" s="210" t="s">
        <v>12</v>
      </c>
    </row>
    <row r="4" s="180" customFormat="1" ht="39.95" customHeight="1" spans="1:31">
      <c r="A4" s="191"/>
      <c r="B4" s="191" t="s">
        <v>11</v>
      </c>
      <c r="C4" s="191"/>
      <c r="D4" s="191"/>
      <c r="E4" s="191"/>
      <c r="F4" s="191"/>
      <c r="G4" s="192" t="e">
        <f>F4/$F$4</f>
        <v>#DIV/0!</v>
      </c>
      <c r="H4" s="191"/>
      <c r="I4" s="191"/>
      <c r="J4" s="211"/>
      <c r="K4" s="212" t="s">
        <v>13</v>
      </c>
      <c r="L4" s="213" t="s">
        <v>14</v>
      </c>
      <c r="M4" s="212"/>
      <c r="N4" s="212"/>
      <c r="O4" s="193"/>
      <c r="P4" s="212"/>
      <c r="Q4" s="196" t="e">
        <f>P4/$F$4</f>
        <v>#DIV/0!</v>
      </c>
      <c r="R4" s="193"/>
      <c r="S4" s="193"/>
      <c r="U4" s="191">
        <f>U5+U45+U61+AE26+AE30+AE50+AE59+AE60</f>
        <v>0</v>
      </c>
      <c r="AE4" s="212">
        <f>SUM(AE5:AE13)</f>
        <v>0</v>
      </c>
    </row>
    <row r="5" s="181" customFormat="1" ht="27.95" customHeight="1" spans="1:21">
      <c r="A5" s="193" t="s">
        <v>15</v>
      </c>
      <c r="B5" s="194" t="s">
        <v>16</v>
      </c>
      <c r="C5" s="195"/>
      <c r="D5" s="195"/>
      <c r="E5" s="193"/>
      <c r="F5" s="195"/>
      <c r="G5" s="196" t="e">
        <f t="shared" ref="G5:G31" si="0">F5/$F$4</f>
        <v>#DIV/0!</v>
      </c>
      <c r="H5" s="193"/>
      <c r="I5" s="193"/>
      <c r="J5" s="214"/>
      <c r="K5" s="193">
        <v>1</v>
      </c>
      <c r="L5" s="215" t="s">
        <v>17</v>
      </c>
      <c r="M5" s="193"/>
      <c r="N5" s="193"/>
      <c r="O5" s="193"/>
      <c r="P5" s="193"/>
      <c r="Q5" s="196"/>
      <c r="R5" s="193"/>
      <c r="S5" s="193"/>
      <c r="U5" s="195">
        <f>U6+U21+U26+U32+U37+U42</f>
        <v>0</v>
      </c>
    </row>
    <row r="6" s="181" customFormat="1" ht="27.95" customHeight="1" spans="1:21">
      <c r="A6" s="193" t="s">
        <v>13</v>
      </c>
      <c r="B6" s="194" t="s">
        <v>18</v>
      </c>
      <c r="C6" s="195"/>
      <c r="D6" s="195"/>
      <c r="E6" s="193"/>
      <c r="F6" s="195"/>
      <c r="G6" s="196" t="e">
        <f t="shared" si="0"/>
        <v>#DIV/0!</v>
      </c>
      <c r="H6" s="193"/>
      <c r="I6" s="193"/>
      <c r="J6" s="214"/>
      <c r="K6" s="193">
        <v>2</v>
      </c>
      <c r="L6" s="216" t="s">
        <v>19</v>
      </c>
      <c r="M6" s="193"/>
      <c r="N6" s="193"/>
      <c r="O6" s="193" t="s">
        <v>20</v>
      </c>
      <c r="P6" s="193"/>
      <c r="Q6" s="196" t="e">
        <f>P6/$F$4</f>
        <v>#DIV/0!</v>
      </c>
      <c r="R6" s="193"/>
      <c r="S6" s="193"/>
      <c r="U6" s="195">
        <f>SUM(U7:U20)</f>
        <v>0</v>
      </c>
    </row>
    <row r="7" s="181" customFormat="1" ht="27.95" customHeight="1" spans="1:19">
      <c r="A7" s="193">
        <v>1</v>
      </c>
      <c r="B7" s="194" t="s">
        <v>21</v>
      </c>
      <c r="C7" s="193"/>
      <c r="D7" s="193"/>
      <c r="E7" s="193" t="s">
        <v>22</v>
      </c>
      <c r="F7" s="197"/>
      <c r="G7" s="196" t="e">
        <f t="shared" si="0"/>
        <v>#DIV/0!</v>
      </c>
      <c r="H7" s="193"/>
      <c r="I7" s="193"/>
      <c r="J7" s="214"/>
      <c r="K7" s="193">
        <v>3</v>
      </c>
      <c r="L7" s="216" t="s">
        <v>23</v>
      </c>
      <c r="M7" s="193"/>
      <c r="N7" s="193"/>
      <c r="O7" s="193" t="s">
        <v>20</v>
      </c>
      <c r="P7" s="193"/>
      <c r="Q7" s="196" t="e">
        <f>P7/$F$4</f>
        <v>#DIV/0!</v>
      </c>
      <c r="R7" s="193"/>
      <c r="S7" s="193"/>
    </row>
    <row r="8" s="181" customFormat="1" ht="27.95" customHeight="1" spans="1:19">
      <c r="A8" s="193">
        <v>2</v>
      </c>
      <c r="B8" s="198" t="s">
        <v>24</v>
      </c>
      <c r="C8" s="193"/>
      <c r="D8" s="193"/>
      <c r="E8" s="193" t="s">
        <v>25</v>
      </c>
      <c r="F8" s="193"/>
      <c r="G8" s="196" t="e">
        <f t="shared" si="0"/>
        <v>#DIV/0!</v>
      </c>
      <c r="H8" s="193"/>
      <c r="I8" s="193"/>
      <c r="J8" s="214"/>
      <c r="K8" s="193">
        <v>4</v>
      </c>
      <c r="L8" s="216" t="s">
        <v>26</v>
      </c>
      <c r="M8" s="193"/>
      <c r="N8" s="193"/>
      <c r="O8" s="193" t="s">
        <v>20</v>
      </c>
      <c r="P8" s="193"/>
      <c r="Q8" s="196" t="e">
        <f>P8/$F$4</f>
        <v>#DIV/0!</v>
      </c>
      <c r="R8" s="193"/>
      <c r="S8" s="193"/>
    </row>
    <row r="9" s="181" customFormat="1" ht="27.95" customHeight="1" spans="1:19">
      <c r="A9" s="193">
        <v>3</v>
      </c>
      <c r="B9" s="198" t="s">
        <v>27</v>
      </c>
      <c r="C9" s="193"/>
      <c r="D9" s="193"/>
      <c r="E9" s="193" t="s">
        <v>28</v>
      </c>
      <c r="F9" s="193"/>
      <c r="G9" s="196" t="e">
        <f t="shared" si="0"/>
        <v>#DIV/0!</v>
      </c>
      <c r="H9" s="193"/>
      <c r="I9" s="193"/>
      <c r="J9" s="214"/>
      <c r="K9" s="193">
        <v>5</v>
      </c>
      <c r="L9" s="217" t="s">
        <v>29</v>
      </c>
      <c r="M9" s="193"/>
      <c r="N9" s="193"/>
      <c r="O9" s="193"/>
      <c r="P9" s="193"/>
      <c r="Q9" s="196"/>
      <c r="R9" s="193"/>
      <c r="S9" s="193"/>
    </row>
    <row r="10" s="181" customFormat="1" ht="27.95" customHeight="1" spans="1:19">
      <c r="A10" s="193">
        <v>4</v>
      </c>
      <c r="B10" s="198" t="s">
        <v>30</v>
      </c>
      <c r="C10" s="193"/>
      <c r="D10" s="193"/>
      <c r="E10" s="193" t="s">
        <v>22</v>
      </c>
      <c r="F10" s="193"/>
      <c r="G10" s="196" t="e">
        <f t="shared" si="0"/>
        <v>#DIV/0!</v>
      </c>
      <c r="H10" s="193"/>
      <c r="I10" s="193"/>
      <c r="J10" s="214"/>
      <c r="K10" s="193">
        <v>6</v>
      </c>
      <c r="L10" s="217" t="s">
        <v>31</v>
      </c>
      <c r="M10" s="193"/>
      <c r="N10" s="193"/>
      <c r="O10" s="193"/>
      <c r="P10" s="193"/>
      <c r="Q10" s="196"/>
      <c r="R10" s="193"/>
      <c r="S10" s="193"/>
    </row>
    <row r="11" s="181" customFormat="1" ht="27.95" customHeight="1" spans="1:19">
      <c r="A11" s="193">
        <v>5</v>
      </c>
      <c r="B11" s="199" t="s">
        <v>32</v>
      </c>
      <c r="C11" s="193"/>
      <c r="D11" s="193"/>
      <c r="E11" s="193" t="s">
        <v>33</v>
      </c>
      <c r="F11" s="193"/>
      <c r="G11" s="196" t="e">
        <f t="shared" si="0"/>
        <v>#DIV/0!</v>
      </c>
      <c r="H11" s="193"/>
      <c r="I11" s="193"/>
      <c r="J11" s="214"/>
      <c r="K11" s="193">
        <v>7</v>
      </c>
      <c r="L11" s="217" t="s">
        <v>34</v>
      </c>
      <c r="M11" s="193"/>
      <c r="N11" s="193"/>
      <c r="O11" s="193" t="s">
        <v>28</v>
      </c>
      <c r="P11" s="193"/>
      <c r="Q11" s="196" t="e">
        <f>P11/$F$4</f>
        <v>#DIV/0!</v>
      </c>
      <c r="R11" s="193"/>
      <c r="S11" s="193"/>
    </row>
    <row r="12" s="181" customFormat="1" ht="27.95" customHeight="1" spans="1:19">
      <c r="A12" s="193">
        <v>6</v>
      </c>
      <c r="B12" s="198" t="s">
        <v>35</v>
      </c>
      <c r="C12" s="193"/>
      <c r="D12" s="193"/>
      <c r="E12" s="193" t="s">
        <v>25</v>
      </c>
      <c r="F12" s="200"/>
      <c r="G12" s="196" t="e">
        <f t="shared" si="0"/>
        <v>#DIV/0!</v>
      </c>
      <c r="H12" s="193"/>
      <c r="I12" s="193"/>
      <c r="J12" s="214"/>
      <c r="K12" s="193">
        <v>8</v>
      </c>
      <c r="L12" s="216" t="s">
        <v>36</v>
      </c>
      <c r="M12" s="193"/>
      <c r="N12" s="193"/>
      <c r="O12" s="193"/>
      <c r="P12" s="193"/>
      <c r="Q12" s="196"/>
      <c r="R12" s="193"/>
      <c r="S12" s="193"/>
    </row>
    <row r="13" s="181" customFormat="1" ht="27.95" customHeight="1" spans="1:19">
      <c r="A13" s="193">
        <v>7</v>
      </c>
      <c r="B13" s="198" t="s">
        <v>37</v>
      </c>
      <c r="C13" s="193"/>
      <c r="D13" s="193"/>
      <c r="E13" s="193" t="s">
        <v>25</v>
      </c>
      <c r="F13" s="193"/>
      <c r="G13" s="196" t="e">
        <f t="shared" si="0"/>
        <v>#DIV/0!</v>
      </c>
      <c r="H13" s="193"/>
      <c r="I13" s="193"/>
      <c r="J13" s="214"/>
      <c r="K13" s="193">
        <v>9</v>
      </c>
      <c r="L13" s="216" t="s">
        <v>38</v>
      </c>
      <c r="M13" s="193"/>
      <c r="N13" s="193"/>
      <c r="O13" s="193" t="s">
        <v>39</v>
      </c>
      <c r="P13" s="193"/>
      <c r="Q13" s="196" t="e">
        <f>P13/$F$4</f>
        <v>#DIV/0!</v>
      </c>
      <c r="R13" s="193"/>
      <c r="S13" s="193"/>
    </row>
    <row r="14" s="181" customFormat="1" ht="27.95" customHeight="1" spans="1:31">
      <c r="A14" s="193">
        <v>8</v>
      </c>
      <c r="B14" s="198" t="s">
        <v>40</v>
      </c>
      <c r="C14" s="193"/>
      <c r="D14" s="193"/>
      <c r="E14" s="193" t="s">
        <v>41</v>
      </c>
      <c r="F14" s="193"/>
      <c r="G14" s="196" t="e">
        <f t="shared" si="0"/>
        <v>#DIV/0!</v>
      </c>
      <c r="H14" s="193"/>
      <c r="I14" s="193"/>
      <c r="J14" s="214"/>
      <c r="K14" s="193" t="s">
        <v>42</v>
      </c>
      <c r="L14" s="216" t="s">
        <v>43</v>
      </c>
      <c r="M14" s="193"/>
      <c r="N14" s="193"/>
      <c r="O14" s="193"/>
      <c r="P14" s="193"/>
      <c r="Q14" s="196" t="e">
        <f>P14/$F$4</f>
        <v>#DIV/0!</v>
      </c>
      <c r="R14" s="193"/>
      <c r="S14" s="193"/>
      <c r="AE14" s="193">
        <f>SUM(AE15:AE18)</f>
        <v>0</v>
      </c>
    </row>
    <row r="15" s="181" customFormat="1" ht="27.95" customHeight="1" spans="1:19">
      <c r="A15" s="193">
        <v>9</v>
      </c>
      <c r="B15" s="198" t="s">
        <v>44</v>
      </c>
      <c r="C15" s="193"/>
      <c r="D15" s="193"/>
      <c r="E15" s="193" t="s">
        <v>45</v>
      </c>
      <c r="F15" s="193"/>
      <c r="G15" s="196" t="e">
        <f t="shared" si="0"/>
        <v>#DIV/0!</v>
      </c>
      <c r="H15" s="193"/>
      <c r="I15" s="193"/>
      <c r="J15" s="214"/>
      <c r="K15" s="193">
        <v>1</v>
      </c>
      <c r="L15" s="216" t="s">
        <v>46</v>
      </c>
      <c r="M15" s="193"/>
      <c r="N15" s="193"/>
      <c r="O15" s="193"/>
      <c r="P15" s="193"/>
      <c r="Q15" s="196"/>
      <c r="R15" s="193"/>
      <c r="S15" s="193"/>
    </row>
    <row r="16" s="181" customFormat="1" ht="27.95" customHeight="1" spans="1:19">
      <c r="A16" s="193">
        <v>10</v>
      </c>
      <c r="B16" s="198" t="s">
        <v>47</v>
      </c>
      <c r="C16" s="193"/>
      <c r="D16" s="193"/>
      <c r="E16" s="193" t="s">
        <v>28</v>
      </c>
      <c r="F16" s="193"/>
      <c r="G16" s="196" t="e">
        <f t="shared" si="0"/>
        <v>#DIV/0!</v>
      </c>
      <c r="H16" s="193"/>
      <c r="I16" s="193"/>
      <c r="J16" s="214"/>
      <c r="K16" s="193">
        <v>2</v>
      </c>
      <c r="L16" s="216" t="s">
        <v>48</v>
      </c>
      <c r="M16" s="193"/>
      <c r="N16" s="193"/>
      <c r="O16" s="193" t="s">
        <v>49</v>
      </c>
      <c r="P16" s="197"/>
      <c r="Q16" s="196" t="e">
        <f>P16/$F$4</f>
        <v>#DIV/0!</v>
      </c>
      <c r="R16" s="193"/>
      <c r="S16" s="193"/>
    </row>
    <row r="17" s="181" customFormat="1" ht="27.95" customHeight="1" spans="1:19">
      <c r="A17" s="193">
        <v>11</v>
      </c>
      <c r="B17" s="199" t="s">
        <v>50</v>
      </c>
      <c r="C17" s="193"/>
      <c r="D17" s="193"/>
      <c r="E17" s="193" t="s">
        <v>22</v>
      </c>
      <c r="F17" s="193"/>
      <c r="G17" s="196" t="e">
        <f t="shared" si="0"/>
        <v>#DIV/0!</v>
      </c>
      <c r="H17" s="193"/>
      <c r="I17" s="193"/>
      <c r="J17" s="214"/>
      <c r="K17" s="193">
        <v>3</v>
      </c>
      <c r="L17" s="216" t="s">
        <v>51</v>
      </c>
      <c r="M17" s="193"/>
      <c r="N17" s="193"/>
      <c r="O17" s="193" t="s">
        <v>52</v>
      </c>
      <c r="P17" s="193"/>
      <c r="Q17" s="196" t="e">
        <f>P17/$F$4</f>
        <v>#DIV/0!</v>
      </c>
      <c r="R17" s="193"/>
      <c r="S17" s="193"/>
    </row>
    <row r="18" s="181" customFormat="1" ht="27.95" customHeight="1" spans="1:19">
      <c r="A18" s="193">
        <v>12</v>
      </c>
      <c r="B18" s="199" t="s">
        <v>53</v>
      </c>
      <c r="C18" s="193"/>
      <c r="D18" s="197"/>
      <c r="E18" s="193" t="s">
        <v>22</v>
      </c>
      <c r="F18" s="193"/>
      <c r="G18" s="196" t="e">
        <f t="shared" si="0"/>
        <v>#DIV/0!</v>
      </c>
      <c r="H18" s="197"/>
      <c r="I18" s="197"/>
      <c r="J18" s="214"/>
      <c r="K18" s="193">
        <v>4</v>
      </c>
      <c r="L18" s="216" t="s">
        <v>54</v>
      </c>
      <c r="M18" s="193"/>
      <c r="N18" s="193"/>
      <c r="O18" s="193"/>
      <c r="P18" s="193"/>
      <c r="Q18" s="196"/>
      <c r="R18" s="193"/>
      <c r="S18" s="193"/>
    </row>
    <row r="19" s="181" customFormat="1" ht="27.95" customHeight="1" spans="1:31">
      <c r="A19" s="193">
        <v>13</v>
      </c>
      <c r="B19" s="199" t="s">
        <v>55</v>
      </c>
      <c r="C19" s="193"/>
      <c r="D19" s="193"/>
      <c r="E19" s="193" t="s">
        <v>28</v>
      </c>
      <c r="F19" s="193"/>
      <c r="G19" s="196" t="e">
        <f t="shared" si="0"/>
        <v>#DIV/0!</v>
      </c>
      <c r="H19" s="193"/>
      <c r="I19" s="193"/>
      <c r="J19" s="214"/>
      <c r="K19" s="193" t="s">
        <v>56</v>
      </c>
      <c r="L19" s="216" t="s">
        <v>57</v>
      </c>
      <c r="M19" s="193"/>
      <c r="N19" s="193"/>
      <c r="O19" s="193"/>
      <c r="P19" s="193"/>
      <c r="Q19" s="196"/>
      <c r="R19" s="193"/>
      <c r="S19" s="193"/>
      <c r="AE19" s="193">
        <f>SUM(AE20:AE25)</f>
        <v>0</v>
      </c>
    </row>
    <row r="20" s="181" customFormat="1" ht="27.95" customHeight="1" spans="1:19">
      <c r="A20" s="193">
        <v>14</v>
      </c>
      <c r="B20" s="199" t="s">
        <v>58</v>
      </c>
      <c r="C20" s="193"/>
      <c r="D20" s="193"/>
      <c r="E20" s="193"/>
      <c r="F20" s="193"/>
      <c r="G20" s="196"/>
      <c r="H20" s="193"/>
      <c r="I20" s="193"/>
      <c r="J20" s="214"/>
      <c r="K20" s="193">
        <v>1</v>
      </c>
      <c r="L20" s="216" t="s">
        <v>59</v>
      </c>
      <c r="M20" s="193"/>
      <c r="N20" s="193"/>
      <c r="O20" s="193"/>
      <c r="P20" s="193"/>
      <c r="Q20" s="196"/>
      <c r="R20" s="193"/>
      <c r="S20" s="193"/>
    </row>
    <row r="21" s="181" customFormat="1" ht="27.95" customHeight="1" spans="1:21">
      <c r="A21" s="193" t="s">
        <v>42</v>
      </c>
      <c r="B21" s="199" t="s">
        <v>60</v>
      </c>
      <c r="C21" s="195"/>
      <c r="D21" s="195"/>
      <c r="E21" s="193"/>
      <c r="F21" s="195"/>
      <c r="G21" s="196" t="e">
        <f t="shared" si="0"/>
        <v>#DIV/0!</v>
      </c>
      <c r="H21" s="193"/>
      <c r="I21" s="193"/>
      <c r="J21" s="214"/>
      <c r="K21" s="193">
        <v>2</v>
      </c>
      <c r="L21" s="216" t="s">
        <v>61</v>
      </c>
      <c r="M21" s="193"/>
      <c r="N21" s="193"/>
      <c r="O21" s="193"/>
      <c r="P21" s="193"/>
      <c r="Q21" s="196"/>
      <c r="R21" s="193"/>
      <c r="S21" s="193"/>
      <c r="U21" s="195">
        <f>SUM(U22:U25)</f>
        <v>0</v>
      </c>
    </row>
    <row r="22" s="181" customFormat="1" ht="27.95" customHeight="1" spans="1:19">
      <c r="A22" s="193">
        <v>1</v>
      </c>
      <c r="B22" s="201" t="s">
        <v>62</v>
      </c>
      <c r="C22" s="193"/>
      <c r="D22" s="193"/>
      <c r="E22" s="193" t="s">
        <v>63</v>
      </c>
      <c r="F22" s="193"/>
      <c r="G22" s="196" t="e">
        <f t="shared" si="0"/>
        <v>#DIV/0!</v>
      </c>
      <c r="H22" s="193"/>
      <c r="I22" s="193"/>
      <c r="J22" s="214"/>
      <c r="K22" s="193">
        <v>3</v>
      </c>
      <c r="L22" s="217" t="s">
        <v>64</v>
      </c>
      <c r="M22" s="193"/>
      <c r="N22" s="193"/>
      <c r="O22" s="193"/>
      <c r="P22" s="193"/>
      <c r="Q22" s="196"/>
      <c r="R22" s="193"/>
      <c r="S22" s="193"/>
    </row>
    <row r="23" s="181" customFormat="1" ht="27.95" customHeight="1" spans="1:19">
      <c r="A23" s="193">
        <v>2</v>
      </c>
      <c r="B23" s="199" t="s">
        <v>65</v>
      </c>
      <c r="C23" s="193"/>
      <c r="D23" s="193"/>
      <c r="E23" s="193"/>
      <c r="F23" s="193"/>
      <c r="G23" s="196"/>
      <c r="H23" s="193"/>
      <c r="I23" s="193"/>
      <c r="J23" s="214"/>
      <c r="K23" s="193">
        <v>4</v>
      </c>
      <c r="L23" s="216" t="s">
        <v>66</v>
      </c>
      <c r="M23" s="193"/>
      <c r="N23" s="193"/>
      <c r="O23" s="193"/>
      <c r="P23" s="193"/>
      <c r="Q23" s="196"/>
      <c r="R23" s="193"/>
      <c r="S23" s="193"/>
    </row>
    <row r="24" s="181" customFormat="1" ht="27.95" customHeight="1" spans="1:19">
      <c r="A24" s="193">
        <v>3</v>
      </c>
      <c r="B24" s="199" t="s">
        <v>67</v>
      </c>
      <c r="C24" s="193"/>
      <c r="D24" s="193"/>
      <c r="E24" s="193" t="s">
        <v>63</v>
      </c>
      <c r="F24" s="193"/>
      <c r="G24" s="196" t="e">
        <f t="shared" si="0"/>
        <v>#DIV/0!</v>
      </c>
      <c r="H24" s="193"/>
      <c r="I24" s="193"/>
      <c r="J24" s="214"/>
      <c r="K24" s="193">
        <v>5</v>
      </c>
      <c r="L24" s="216" t="s">
        <v>68</v>
      </c>
      <c r="M24" s="193"/>
      <c r="N24" s="193"/>
      <c r="O24" s="193"/>
      <c r="P24" s="193"/>
      <c r="Q24" s="196"/>
      <c r="R24" s="193"/>
      <c r="S24" s="193"/>
    </row>
    <row r="25" s="181" customFormat="1" ht="27.95" customHeight="1" spans="1:19">
      <c r="A25" s="193">
        <v>4</v>
      </c>
      <c r="B25" s="199" t="s">
        <v>69</v>
      </c>
      <c r="C25" s="193"/>
      <c r="D25" s="193"/>
      <c r="E25" s="193"/>
      <c r="F25" s="193"/>
      <c r="G25" s="196"/>
      <c r="H25" s="193"/>
      <c r="I25" s="193"/>
      <c r="J25" s="214"/>
      <c r="K25" s="193">
        <v>6</v>
      </c>
      <c r="L25" s="217" t="s">
        <v>70</v>
      </c>
      <c r="M25" s="193"/>
      <c r="N25" s="193"/>
      <c r="O25" s="193"/>
      <c r="P25" s="193"/>
      <c r="Q25" s="196"/>
      <c r="R25" s="193"/>
      <c r="S25" s="193"/>
    </row>
    <row r="26" s="181" customFormat="1" ht="27.95" customHeight="1" spans="1:31">
      <c r="A26" s="193" t="s">
        <v>56</v>
      </c>
      <c r="B26" s="199" t="s">
        <v>71</v>
      </c>
      <c r="C26" s="195"/>
      <c r="D26" s="195"/>
      <c r="E26" s="193"/>
      <c r="F26" s="195"/>
      <c r="G26" s="196" t="e">
        <f t="shared" si="0"/>
        <v>#DIV/0!</v>
      </c>
      <c r="H26" s="193"/>
      <c r="I26" s="193"/>
      <c r="J26" s="214"/>
      <c r="K26" s="193" t="s">
        <v>72</v>
      </c>
      <c r="L26" s="216" t="s">
        <v>73</v>
      </c>
      <c r="M26" s="193"/>
      <c r="N26" s="193"/>
      <c r="O26" s="193"/>
      <c r="P26" s="193"/>
      <c r="Q26" s="196"/>
      <c r="R26" s="193"/>
      <c r="S26" s="193"/>
      <c r="U26" s="195">
        <f>SUM(U27:U31)</f>
        <v>0</v>
      </c>
      <c r="AE26" s="193">
        <f>SUM(AE27:AE29)</f>
        <v>0</v>
      </c>
    </row>
    <row r="27" s="181" customFormat="1" ht="27.95" customHeight="1" spans="1:19">
      <c r="A27" s="193">
        <v>1</v>
      </c>
      <c r="B27" s="199" t="s">
        <v>74</v>
      </c>
      <c r="C27" s="193"/>
      <c r="D27" s="193"/>
      <c r="E27" s="193" t="s">
        <v>20</v>
      </c>
      <c r="F27" s="193"/>
      <c r="G27" s="196" t="e">
        <f t="shared" si="0"/>
        <v>#DIV/0!</v>
      </c>
      <c r="H27" s="193"/>
      <c r="I27" s="193"/>
      <c r="J27" s="214"/>
      <c r="K27" s="193">
        <v>1</v>
      </c>
      <c r="L27" s="216" t="s">
        <v>75</v>
      </c>
      <c r="M27" s="193"/>
      <c r="N27" s="193"/>
      <c r="O27" s="193"/>
      <c r="P27" s="193"/>
      <c r="Q27" s="196"/>
      <c r="R27" s="193"/>
      <c r="S27" s="193"/>
    </row>
    <row r="28" s="181" customFormat="1" ht="27.95" customHeight="1" spans="1:19">
      <c r="A28" s="193">
        <v>2</v>
      </c>
      <c r="B28" s="199" t="s">
        <v>76</v>
      </c>
      <c r="C28" s="193"/>
      <c r="D28" s="193"/>
      <c r="E28" s="193" t="s">
        <v>20</v>
      </c>
      <c r="F28" s="193"/>
      <c r="G28" s="196" t="e">
        <f t="shared" si="0"/>
        <v>#DIV/0!</v>
      </c>
      <c r="H28" s="193"/>
      <c r="I28" s="193"/>
      <c r="J28" s="214"/>
      <c r="K28" s="193">
        <v>2</v>
      </c>
      <c r="L28" s="216" t="s">
        <v>77</v>
      </c>
      <c r="M28" s="193"/>
      <c r="N28" s="193"/>
      <c r="O28" s="193"/>
      <c r="P28" s="193"/>
      <c r="Q28" s="196"/>
      <c r="R28" s="193"/>
      <c r="S28" s="193"/>
    </row>
    <row r="29" s="181" customFormat="1" ht="27.95" customHeight="1" spans="1:19">
      <c r="A29" s="193">
        <v>3</v>
      </c>
      <c r="B29" s="198" t="s">
        <v>78</v>
      </c>
      <c r="C29" s="193"/>
      <c r="D29" s="193"/>
      <c r="E29" s="193" t="s">
        <v>22</v>
      </c>
      <c r="F29" s="193"/>
      <c r="G29" s="196" t="e">
        <f t="shared" si="0"/>
        <v>#DIV/0!</v>
      </c>
      <c r="H29" s="193"/>
      <c r="I29" s="193"/>
      <c r="J29" s="214"/>
      <c r="K29" s="193">
        <v>3</v>
      </c>
      <c r="L29" s="216" t="s">
        <v>79</v>
      </c>
      <c r="M29" s="193"/>
      <c r="N29" s="193"/>
      <c r="O29" s="193"/>
      <c r="P29" s="193"/>
      <c r="Q29" s="196"/>
      <c r="R29" s="193"/>
      <c r="S29" s="193"/>
    </row>
    <row r="30" s="181" customFormat="1" ht="27.95" customHeight="1" spans="1:31">
      <c r="A30" s="193">
        <v>4</v>
      </c>
      <c r="B30" s="198" t="s">
        <v>80</v>
      </c>
      <c r="C30" s="193"/>
      <c r="D30" s="193"/>
      <c r="E30" s="193" t="s">
        <v>81</v>
      </c>
      <c r="F30" s="193"/>
      <c r="G30" s="196" t="e">
        <f t="shared" si="0"/>
        <v>#DIV/0!</v>
      </c>
      <c r="H30" s="193"/>
      <c r="I30" s="193"/>
      <c r="J30" s="214"/>
      <c r="K30" s="193" t="s">
        <v>82</v>
      </c>
      <c r="L30" s="216" t="s">
        <v>83</v>
      </c>
      <c r="M30" s="193"/>
      <c r="N30" s="193"/>
      <c r="O30" s="193"/>
      <c r="P30" s="193"/>
      <c r="Q30" s="196" t="e">
        <f>P30/$F$4</f>
        <v>#DIV/0!</v>
      </c>
      <c r="R30" s="193"/>
      <c r="S30" s="193"/>
      <c r="AE30" s="193">
        <f>AE31+AE33+AE37+AE44</f>
        <v>0</v>
      </c>
    </row>
    <row r="31" s="181" customFormat="1" ht="27.95" customHeight="1" spans="1:31">
      <c r="A31" s="193">
        <v>6</v>
      </c>
      <c r="B31" s="199" t="s">
        <v>84</v>
      </c>
      <c r="C31" s="193"/>
      <c r="D31" s="193"/>
      <c r="E31" s="193" t="s">
        <v>28</v>
      </c>
      <c r="F31" s="193"/>
      <c r="G31" s="196" t="e">
        <f t="shared" si="0"/>
        <v>#DIV/0!</v>
      </c>
      <c r="H31" s="193"/>
      <c r="I31" s="193"/>
      <c r="J31" s="214"/>
      <c r="K31" s="193" t="s">
        <v>13</v>
      </c>
      <c r="L31" s="216" t="s">
        <v>85</v>
      </c>
      <c r="M31" s="193"/>
      <c r="N31" s="193"/>
      <c r="O31" s="193"/>
      <c r="P31" s="193"/>
      <c r="Q31" s="196"/>
      <c r="R31" s="193"/>
      <c r="S31" s="193"/>
      <c r="AE31" s="193">
        <f>SUM(AE32)</f>
        <v>0</v>
      </c>
    </row>
    <row r="32" s="181" customFormat="1" ht="27.95" customHeight="1" spans="1:21">
      <c r="A32" s="193" t="s">
        <v>86</v>
      </c>
      <c r="B32" s="199" t="s">
        <v>87</v>
      </c>
      <c r="C32" s="195"/>
      <c r="D32" s="195"/>
      <c r="E32" s="193"/>
      <c r="F32" s="195"/>
      <c r="G32" s="196"/>
      <c r="H32" s="193"/>
      <c r="I32" s="193"/>
      <c r="J32" s="214"/>
      <c r="K32" s="193">
        <v>1</v>
      </c>
      <c r="L32" s="216" t="s">
        <v>88</v>
      </c>
      <c r="M32" s="193"/>
      <c r="N32" s="193"/>
      <c r="O32" s="193"/>
      <c r="P32" s="193"/>
      <c r="Q32" s="196"/>
      <c r="R32" s="193"/>
      <c r="S32" s="193"/>
      <c r="U32" s="195">
        <f>SUM(U33:U36)</f>
        <v>0</v>
      </c>
    </row>
    <row r="33" s="181" customFormat="1" ht="27.95" customHeight="1" spans="1:31">
      <c r="A33" s="193">
        <v>1</v>
      </c>
      <c r="B33" s="199" t="s">
        <v>89</v>
      </c>
      <c r="C33" s="193"/>
      <c r="D33" s="193"/>
      <c r="E33" s="193"/>
      <c r="F33" s="193"/>
      <c r="G33" s="196"/>
      <c r="H33" s="193"/>
      <c r="I33" s="193"/>
      <c r="J33" s="214"/>
      <c r="K33" s="193" t="s">
        <v>42</v>
      </c>
      <c r="L33" s="216" t="s">
        <v>90</v>
      </c>
      <c r="M33" s="193"/>
      <c r="N33" s="193"/>
      <c r="O33" s="193"/>
      <c r="P33" s="193"/>
      <c r="Q33" s="196" t="e">
        <f>P33/$F$4</f>
        <v>#DIV/0!</v>
      </c>
      <c r="R33" s="193"/>
      <c r="S33" s="193"/>
      <c r="AE33" s="193">
        <f>SUM(AE34:AE36)</f>
        <v>0</v>
      </c>
    </row>
    <row r="34" s="181" customFormat="1" ht="27.95" customHeight="1" spans="1:19">
      <c r="A34" s="193">
        <v>2</v>
      </c>
      <c r="B34" s="199" t="s">
        <v>91</v>
      </c>
      <c r="C34" s="193"/>
      <c r="D34" s="193"/>
      <c r="E34" s="193"/>
      <c r="F34" s="193"/>
      <c r="G34" s="196"/>
      <c r="H34" s="193"/>
      <c r="I34" s="193"/>
      <c r="J34" s="214"/>
      <c r="K34" s="193">
        <v>1</v>
      </c>
      <c r="L34" s="216" t="s">
        <v>92</v>
      </c>
      <c r="M34" s="193"/>
      <c r="N34" s="193"/>
      <c r="O34" s="193" t="s">
        <v>93</v>
      </c>
      <c r="P34" s="193"/>
      <c r="Q34" s="196" t="e">
        <f>P34/$F$4</f>
        <v>#DIV/0!</v>
      </c>
      <c r="R34" s="193"/>
      <c r="S34" s="193"/>
    </row>
    <row r="35" s="181" customFormat="1" ht="27.95" customHeight="1" spans="1:19">
      <c r="A35" s="193">
        <v>3</v>
      </c>
      <c r="B35" s="199" t="s">
        <v>94</v>
      </c>
      <c r="C35" s="193"/>
      <c r="D35" s="193"/>
      <c r="E35" s="193"/>
      <c r="F35" s="193"/>
      <c r="G35" s="196"/>
      <c r="H35" s="193"/>
      <c r="I35" s="193"/>
      <c r="J35" s="214"/>
      <c r="K35" s="193">
        <v>2</v>
      </c>
      <c r="L35" s="216" t="s">
        <v>95</v>
      </c>
      <c r="M35" s="193"/>
      <c r="N35" s="193"/>
      <c r="O35" s="193"/>
      <c r="P35" s="193"/>
      <c r="Q35" s="196"/>
      <c r="R35" s="193"/>
      <c r="S35" s="193"/>
    </row>
    <row r="36" s="181" customFormat="1" ht="27.95" customHeight="1" spans="1:19">
      <c r="A36" s="193">
        <v>4</v>
      </c>
      <c r="B36" s="199" t="s">
        <v>96</v>
      </c>
      <c r="C36" s="193"/>
      <c r="D36" s="193"/>
      <c r="E36" s="193"/>
      <c r="F36" s="193"/>
      <c r="G36" s="196"/>
      <c r="H36" s="193"/>
      <c r="I36" s="193"/>
      <c r="J36" s="214"/>
      <c r="K36" s="193">
        <v>3</v>
      </c>
      <c r="L36" s="216" t="s">
        <v>97</v>
      </c>
      <c r="M36" s="193"/>
      <c r="N36" s="193"/>
      <c r="O36" s="193"/>
      <c r="P36" s="193"/>
      <c r="Q36" s="196"/>
      <c r="R36" s="193"/>
      <c r="S36" s="193"/>
    </row>
    <row r="37" s="181" customFormat="1" ht="27.95" customHeight="1" spans="1:31">
      <c r="A37" s="193" t="s">
        <v>98</v>
      </c>
      <c r="B37" s="199" t="s">
        <v>99</v>
      </c>
      <c r="C37" s="195"/>
      <c r="D37" s="195"/>
      <c r="E37" s="193"/>
      <c r="F37" s="195"/>
      <c r="G37" s="196" t="e">
        <f>F37/$F$4</f>
        <v>#DIV/0!</v>
      </c>
      <c r="H37" s="193"/>
      <c r="I37" s="193"/>
      <c r="J37" s="214"/>
      <c r="K37" s="193" t="s">
        <v>56</v>
      </c>
      <c r="L37" s="216" t="s">
        <v>100</v>
      </c>
      <c r="M37" s="193"/>
      <c r="N37" s="193"/>
      <c r="O37" s="193"/>
      <c r="P37" s="193"/>
      <c r="Q37" s="196"/>
      <c r="R37" s="193"/>
      <c r="S37" s="193"/>
      <c r="U37" s="195">
        <f>SUM(U38:U41)</f>
        <v>0</v>
      </c>
      <c r="AE37" s="193">
        <f>SUM(AE38:AE43)</f>
        <v>0</v>
      </c>
    </row>
    <row r="38" s="181" customFormat="1" ht="27.95" customHeight="1" spans="1:19">
      <c r="A38" s="193">
        <v>1</v>
      </c>
      <c r="B38" s="199" t="s">
        <v>101</v>
      </c>
      <c r="C38" s="193"/>
      <c r="D38" s="193"/>
      <c r="E38" s="193" t="s">
        <v>102</v>
      </c>
      <c r="F38" s="193"/>
      <c r="G38" s="196" t="e">
        <f>F38/$F$4</f>
        <v>#DIV/0!</v>
      </c>
      <c r="H38" s="193"/>
      <c r="I38" s="193"/>
      <c r="J38" s="214"/>
      <c r="K38" s="193">
        <v>1</v>
      </c>
      <c r="L38" s="216" t="s">
        <v>103</v>
      </c>
      <c r="M38" s="193"/>
      <c r="N38" s="193"/>
      <c r="O38" s="193"/>
      <c r="P38" s="193"/>
      <c r="Q38" s="196"/>
      <c r="R38" s="193"/>
      <c r="S38" s="193"/>
    </row>
    <row r="39" s="181" customFormat="1" ht="27.95" customHeight="1" spans="1:19">
      <c r="A39" s="193">
        <v>2</v>
      </c>
      <c r="B39" s="199" t="s">
        <v>104</v>
      </c>
      <c r="C39" s="193"/>
      <c r="D39" s="193"/>
      <c r="E39" s="193" t="s">
        <v>105</v>
      </c>
      <c r="F39" s="193"/>
      <c r="G39" s="196" t="e">
        <f>F39/$F$4</f>
        <v>#DIV/0!</v>
      </c>
      <c r="H39" s="193"/>
      <c r="I39" s="193"/>
      <c r="J39" s="214"/>
      <c r="K39" s="193">
        <v>2</v>
      </c>
      <c r="L39" s="216" t="s">
        <v>106</v>
      </c>
      <c r="M39" s="193"/>
      <c r="N39" s="193"/>
      <c r="O39" s="193"/>
      <c r="P39" s="193"/>
      <c r="Q39" s="196"/>
      <c r="R39" s="193"/>
      <c r="S39" s="193"/>
    </row>
    <row r="40" s="181" customFormat="1" ht="27.95" customHeight="1" spans="1:19">
      <c r="A40" s="193">
        <v>3</v>
      </c>
      <c r="B40" s="199" t="s">
        <v>107</v>
      </c>
      <c r="C40" s="193"/>
      <c r="D40" s="193"/>
      <c r="E40" s="193"/>
      <c r="F40" s="193"/>
      <c r="G40" s="196"/>
      <c r="H40" s="193"/>
      <c r="I40" s="193"/>
      <c r="J40" s="214"/>
      <c r="K40" s="193">
        <v>3</v>
      </c>
      <c r="L40" s="216" t="s">
        <v>108</v>
      </c>
      <c r="M40" s="193"/>
      <c r="N40" s="193"/>
      <c r="O40" s="193"/>
      <c r="P40" s="193"/>
      <c r="Q40" s="196"/>
      <c r="R40" s="193"/>
      <c r="S40" s="193"/>
    </row>
    <row r="41" s="181" customFormat="1" ht="27.95" customHeight="1" spans="1:19">
      <c r="A41" s="193">
        <v>4</v>
      </c>
      <c r="B41" s="199" t="s">
        <v>109</v>
      </c>
      <c r="C41" s="193"/>
      <c r="D41" s="193"/>
      <c r="E41" s="193"/>
      <c r="F41" s="193"/>
      <c r="G41" s="196"/>
      <c r="H41" s="193"/>
      <c r="I41" s="193"/>
      <c r="J41" s="214"/>
      <c r="K41" s="193">
        <v>4</v>
      </c>
      <c r="L41" s="216" t="s">
        <v>110</v>
      </c>
      <c r="M41" s="193"/>
      <c r="N41" s="193"/>
      <c r="O41" s="193"/>
      <c r="P41" s="193"/>
      <c r="Q41" s="196"/>
      <c r="R41" s="193"/>
      <c r="S41" s="193"/>
    </row>
    <row r="42" s="181" customFormat="1" ht="27.95" customHeight="1" spans="1:21">
      <c r="A42" s="193" t="s">
        <v>111</v>
      </c>
      <c r="B42" s="199" t="s">
        <v>99</v>
      </c>
      <c r="C42" s="195"/>
      <c r="D42" s="195"/>
      <c r="E42" s="193"/>
      <c r="F42" s="195"/>
      <c r="G42" s="196"/>
      <c r="H42" s="193"/>
      <c r="I42" s="193"/>
      <c r="J42" s="214"/>
      <c r="K42" s="193">
        <v>5</v>
      </c>
      <c r="L42" s="216" t="s">
        <v>112</v>
      </c>
      <c r="M42" s="193"/>
      <c r="N42" s="193"/>
      <c r="O42" s="193"/>
      <c r="P42" s="193"/>
      <c r="Q42" s="196"/>
      <c r="R42" s="193"/>
      <c r="S42" s="193"/>
      <c r="U42" s="195">
        <f>SUM(U43:U44)</f>
        <v>0</v>
      </c>
    </row>
    <row r="43" s="181" customFormat="1" ht="27.95" customHeight="1" spans="1:19">
      <c r="A43" s="193">
        <v>1</v>
      </c>
      <c r="B43" s="199" t="s">
        <v>113</v>
      </c>
      <c r="C43" s="193"/>
      <c r="D43" s="193"/>
      <c r="E43" s="193"/>
      <c r="F43" s="193"/>
      <c r="G43" s="196"/>
      <c r="H43" s="193"/>
      <c r="I43" s="193"/>
      <c r="J43" s="214"/>
      <c r="K43" s="193">
        <v>6</v>
      </c>
      <c r="L43" s="216" t="s">
        <v>114</v>
      </c>
      <c r="M43" s="193"/>
      <c r="N43" s="193"/>
      <c r="O43" s="193"/>
      <c r="P43" s="193"/>
      <c r="Q43" s="196"/>
      <c r="R43" s="193"/>
      <c r="S43" s="193"/>
    </row>
    <row r="44" s="181" customFormat="1" ht="27.95" customHeight="1" spans="1:31">
      <c r="A44" s="193">
        <v>2</v>
      </c>
      <c r="B44" s="199" t="s">
        <v>115</v>
      </c>
      <c r="C44" s="193"/>
      <c r="D44" s="193"/>
      <c r="E44" s="193"/>
      <c r="F44" s="193"/>
      <c r="G44" s="196"/>
      <c r="H44" s="193"/>
      <c r="I44" s="193"/>
      <c r="J44" s="214"/>
      <c r="K44" s="193" t="s">
        <v>86</v>
      </c>
      <c r="L44" s="216" t="s">
        <v>116</v>
      </c>
      <c r="M44" s="193"/>
      <c r="N44" s="193"/>
      <c r="O44" s="193"/>
      <c r="P44" s="193"/>
      <c r="Q44" s="196"/>
      <c r="R44" s="193"/>
      <c r="S44" s="193"/>
      <c r="AE44" s="193">
        <f>SUM(AE45:AE49)</f>
        <v>0</v>
      </c>
    </row>
    <row r="45" s="181" customFormat="1" ht="27.95" customHeight="1" spans="1:21">
      <c r="A45" s="193" t="s">
        <v>117</v>
      </c>
      <c r="B45" s="199" t="s">
        <v>118</v>
      </c>
      <c r="C45" s="195"/>
      <c r="D45" s="195"/>
      <c r="E45" s="193"/>
      <c r="F45" s="195"/>
      <c r="G45" s="196" t="e">
        <f>F45/$F$4</f>
        <v>#DIV/0!</v>
      </c>
      <c r="H45" s="193"/>
      <c r="I45" s="193"/>
      <c r="J45" s="214"/>
      <c r="K45" s="193">
        <v>1</v>
      </c>
      <c r="L45" s="216" t="s">
        <v>119</v>
      </c>
      <c r="M45" s="193"/>
      <c r="N45" s="193"/>
      <c r="O45" s="193"/>
      <c r="P45" s="193"/>
      <c r="Q45" s="196"/>
      <c r="R45" s="193"/>
      <c r="S45" s="193"/>
      <c r="U45" s="195">
        <f>U46+U49+U53+U56+U60</f>
        <v>0</v>
      </c>
    </row>
    <row r="46" s="181" customFormat="1" ht="27.95" customHeight="1" spans="1:21">
      <c r="A46" s="193" t="s">
        <v>13</v>
      </c>
      <c r="B46" s="199" t="s">
        <v>120</v>
      </c>
      <c r="C46" s="195"/>
      <c r="D46" s="195"/>
      <c r="E46" s="193"/>
      <c r="F46" s="195"/>
      <c r="G46" s="196"/>
      <c r="H46" s="193"/>
      <c r="I46" s="193"/>
      <c r="J46" s="214"/>
      <c r="K46" s="193">
        <v>2</v>
      </c>
      <c r="L46" s="216" t="s">
        <v>121</v>
      </c>
      <c r="M46" s="193"/>
      <c r="N46" s="193"/>
      <c r="O46" s="193"/>
      <c r="P46" s="193"/>
      <c r="Q46" s="196"/>
      <c r="R46" s="193"/>
      <c r="S46" s="193"/>
      <c r="U46" s="195">
        <f>SUM(U47:U48)</f>
        <v>0</v>
      </c>
    </row>
    <row r="47" s="181" customFormat="1" ht="27.95" customHeight="1" spans="1:19">
      <c r="A47" s="193">
        <v>1</v>
      </c>
      <c r="B47" s="199" t="s">
        <v>122</v>
      </c>
      <c r="C47" s="193"/>
      <c r="D47" s="193"/>
      <c r="E47" s="193"/>
      <c r="F47" s="193"/>
      <c r="G47" s="196"/>
      <c r="H47" s="193"/>
      <c r="I47" s="193"/>
      <c r="J47" s="214"/>
      <c r="K47" s="193">
        <v>3</v>
      </c>
      <c r="L47" s="216" t="s">
        <v>123</v>
      </c>
      <c r="M47" s="193"/>
      <c r="N47" s="193"/>
      <c r="O47" s="193"/>
      <c r="P47" s="193"/>
      <c r="Q47" s="196"/>
      <c r="R47" s="193"/>
      <c r="S47" s="193"/>
    </row>
    <row r="48" s="181" customFormat="1" ht="27.95" customHeight="1" spans="1:19">
      <c r="A48" s="193">
        <v>2</v>
      </c>
      <c r="B48" s="199" t="s">
        <v>124</v>
      </c>
      <c r="C48" s="193"/>
      <c r="D48" s="193"/>
      <c r="E48" s="193"/>
      <c r="F48" s="193"/>
      <c r="G48" s="196"/>
      <c r="H48" s="193"/>
      <c r="I48" s="193"/>
      <c r="J48" s="214"/>
      <c r="K48" s="193">
        <v>4</v>
      </c>
      <c r="L48" s="216" t="s">
        <v>125</v>
      </c>
      <c r="M48" s="193"/>
      <c r="N48" s="193"/>
      <c r="O48" s="193"/>
      <c r="P48" s="193"/>
      <c r="Q48" s="196"/>
      <c r="R48" s="193"/>
      <c r="S48" s="193"/>
    </row>
    <row r="49" s="181" customFormat="1" ht="27.95" customHeight="1" spans="1:21">
      <c r="A49" s="193" t="s">
        <v>42</v>
      </c>
      <c r="B49" s="199" t="s">
        <v>126</v>
      </c>
      <c r="C49" s="195"/>
      <c r="D49" s="195"/>
      <c r="E49" s="193"/>
      <c r="F49" s="195"/>
      <c r="G49" s="196" t="e">
        <f>F49/$F$4</f>
        <v>#DIV/0!</v>
      </c>
      <c r="H49" s="193"/>
      <c r="I49" s="193"/>
      <c r="J49" s="214"/>
      <c r="K49" s="193">
        <v>5</v>
      </c>
      <c r="L49" s="216" t="s">
        <v>127</v>
      </c>
      <c r="M49" s="193"/>
      <c r="N49" s="193"/>
      <c r="O49" s="193"/>
      <c r="P49" s="193"/>
      <c r="Q49" s="196"/>
      <c r="R49" s="193"/>
      <c r="S49" s="193"/>
      <c r="U49" s="195">
        <f>SUM(U50:U52)</f>
        <v>0</v>
      </c>
    </row>
    <row r="50" s="181" customFormat="1" ht="27.95" customHeight="1" spans="1:31">
      <c r="A50" s="193">
        <v>1</v>
      </c>
      <c r="B50" s="201" t="s">
        <v>128</v>
      </c>
      <c r="C50" s="193"/>
      <c r="D50" s="193"/>
      <c r="E50" s="193" t="s">
        <v>63</v>
      </c>
      <c r="F50" s="193"/>
      <c r="G50" s="196" t="e">
        <f>F50/$F$4</f>
        <v>#DIV/0!</v>
      </c>
      <c r="H50" s="193"/>
      <c r="I50" s="193"/>
      <c r="J50" s="214"/>
      <c r="K50" s="193" t="s">
        <v>129</v>
      </c>
      <c r="L50" s="216" t="s">
        <v>130</v>
      </c>
      <c r="M50" s="193"/>
      <c r="N50" s="193"/>
      <c r="O50" s="218"/>
      <c r="P50" s="193"/>
      <c r="Q50" s="223" t="e">
        <f>P50/$F$4</f>
        <v>#DIV/0!</v>
      </c>
      <c r="R50" s="224"/>
      <c r="S50" s="224"/>
      <c r="AE50" s="193">
        <f>AE51+AE54</f>
        <v>0</v>
      </c>
    </row>
    <row r="51" s="181" customFormat="1" ht="27.95" customHeight="1" spans="1:31">
      <c r="A51" s="193">
        <v>2</v>
      </c>
      <c r="B51" s="199" t="s">
        <v>131</v>
      </c>
      <c r="C51" s="193"/>
      <c r="D51" s="193"/>
      <c r="E51" s="193"/>
      <c r="F51" s="193"/>
      <c r="G51" s="196"/>
      <c r="H51" s="193"/>
      <c r="I51" s="193"/>
      <c r="J51" s="214"/>
      <c r="K51" s="193" t="s">
        <v>13</v>
      </c>
      <c r="L51" s="216" t="s">
        <v>132</v>
      </c>
      <c r="M51" s="193"/>
      <c r="N51" s="193"/>
      <c r="O51" s="218"/>
      <c r="P51" s="193"/>
      <c r="Q51" s="223" t="e">
        <f>P51/$F$4</f>
        <v>#DIV/0!</v>
      </c>
      <c r="R51" s="224"/>
      <c r="S51" s="224"/>
      <c r="AE51" s="193">
        <f>SUM(AE52:AE53)</f>
        <v>0</v>
      </c>
    </row>
    <row r="52" s="181" customFormat="1" ht="27.95" customHeight="1" spans="1:19">
      <c r="A52" s="193">
        <v>3</v>
      </c>
      <c r="B52" s="199" t="s">
        <v>133</v>
      </c>
      <c r="C52" s="193"/>
      <c r="D52" s="193"/>
      <c r="E52" s="193"/>
      <c r="F52" s="193"/>
      <c r="G52" s="196"/>
      <c r="H52" s="193"/>
      <c r="I52" s="193"/>
      <c r="J52" s="214"/>
      <c r="K52" s="193">
        <v>1</v>
      </c>
      <c r="L52" s="216" t="s">
        <v>134</v>
      </c>
      <c r="M52" s="218"/>
      <c r="N52" s="218"/>
      <c r="O52" s="218" t="s">
        <v>28</v>
      </c>
      <c r="P52" s="218"/>
      <c r="Q52" s="223" t="e">
        <f>P52/$F$4</f>
        <v>#DIV/0!</v>
      </c>
      <c r="R52" s="224"/>
      <c r="S52" s="224"/>
    </row>
    <row r="53" s="181" customFormat="1" ht="27.95" customHeight="1" spans="1:21">
      <c r="A53" s="202" t="s">
        <v>56</v>
      </c>
      <c r="B53" s="203" t="s">
        <v>135</v>
      </c>
      <c r="C53" s="195"/>
      <c r="D53" s="195"/>
      <c r="E53" s="202"/>
      <c r="F53" s="195"/>
      <c r="G53" s="204"/>
      <c r="H53" s="202"/>
      <c r="I53" s="202"/>
      <c r="J53" s="214"/>
      <c r="K53" s="193">
        <v>2</v>
      </c>
      <c r="L53" s="216" t="s">
        <v>136</v>
      </c>
      <c r="M53" s="193"/>
      <c r="N53" s="193"/>
      <c r="O53" s="193"/>
      <c r="P53" s="193"/>
      <c r="Q53" s="196"/>
      <c r="R53" s="193"/>
      <c r="S53" s="193"/>
      <c r="U53" s="195">
        <f>SUM(U54:U55)</f>
        <v>0</v>
      </c>
    </row>
    <row r="54" s="181" customFormat="1" ht="27.95" customHeight="1" spans="1:31">
      <c r="A54" s="193">
        <v>1</v>
      </c>
      <c r="B54" s="199" t="s">
        <v>137</v>
      </c>
      <c r="C54" s="193"/>
      <c r="D54" s="193"/>
      <c r="E54" s="193"/>
      <c r="F54" s="193"/>
      <c r="G54" s="196"/>
      <c r="H54" s="193"/>
      <c r="I54" s="193"/>
      <c r="J54" s="193"/>
      <c r="K54" s="202" t="s">
        <v>42</v>
      </c>
      <c r="L54" s="219" t="s">
        <v>138</v>
      </c>
      <c r="M54" s="193"/>
      <c r="N54" s="193"/>
      <c r="O54" s="202"/>
      <c r="P54" s="193"/>
      <c r="Q54" s="204"/>
      <c r="R54" s="202"/>
      <c r="S54" s="202"/>
      <c r="AE54" s="193">
        <f>SUM(AE55:AE58)</f>
        <v>0</v>
      </c>
    </row>
    <row r="55" s="181" customFormat="1" ht="27.95" customHeight="1" spans="1:19">
      <c r="A55" s="193">
        <v>2</v>
      </c>
      <c r="B55" s="199" t="s">
        <v>139</v>
      </c>
      <c r="C55" s="193"/>
      <c r="D55" s="193"/>
      <c r="E55" s="193"/>
      <c r="F55" s="193"/>
      <c r="G55" s="196"/>
      <c r="H55" s="193"/>
      <c r="I55" s="193"/>
      <c r="J55" s="193"/>
      <c r="K55" s="193">
        <v>1</v>
      </c>
      <c r="L55" s="216" t="s">
        <v>140</v>
      </c>
      <c r="M55" s="193"/>
      <c r="N55" s="193"/>
      <c r="O55" s="193"/>
      <c r="P55" s="193"/>
      <c r="Q55" s="196"/>
      <c r="R55" s="193"/>
      <c r="S55" s="193"/>
    </row>
    <row r="56" s="182" customFormat="1" ht="27.95" customHeight="1" spans="1:21">
      <c r="A56" s="197" t="s">
        <v>86</v>
      </c>
      <c r="B56" s="199" t="s">
        <v>141</v>
      </c>
      <c r="C56" s="205"/>
      <c r="D56" s="205"/>
      <c r="E56" s="197"/>
      <c r="F56" s="205"/>
      <c r="G56" s="196"/>
      <c r="H56" s="197"/>
      <c r="I56" s="197"/>
      <c r="J56" s="197"/>
      <c r="K56" s="193">
        <v>2</v>
      </c>
      <c r="L56" s="216" t="s">
        <v>142</v>
      </c>
      <c r="M56" s="193"/>
      <c r="N56" s="193"/>
      <c r="O56" s="193"/>
      <c r="P56" s="193"/>
      <c r="Q56" s="196"/>
      <c r="R56" s="193"/>
      <c r="S56" s="193"/>
      <c r="U56" s="205">
        <f>SUM(U57:U59)</f>
        <v>0</v>
      </c>
    </row>
    <row r="57" s="182" customFormat="1" ht="27.95" customHeight="1" spans="1:19">
      <c r="A57" s="197">
        <v>1</v>
      </c>
      <c r="B57" s="199" t="s">
        <v>143</v>
      </c>
      <c r="C57" s="197"/>
      <c r="D57" s="197"/>
      <c r="E57" s="197"/>
      <c r="F57" s="197"/>
      <c r="G57" s="196"/>
      <c r="H57" s="197"/>
      <c r="I57" s="197"/>
      <c r="J57" s="197"/>
      <c r="K57" s="193">
        <v>3</v>
      </c>
      <c r="L57" s="216" t="s">
        <v>144</v>
      </c>
      <c r="M57" s="197"/>
      <c r="N57" s="197"/>
      <c r="O57" s="197"/>
      <c r="P57" s="197"/>
      <c r="Q57" s="196"/>
      <c r="R57" s="197"/>
      <c r="S57" s="197"/>
    </row>
    <row r="58" s="182" customFormat="1" ht="27.95" customHeight="1" spans="1:19">
      <c r="A58" s="197">
        <v>2</v>
      </c>
      <c r="B58" s="199" t="s">
        <v>145</v>
      </c>
      <c r="C58" s="197"/>
      <c r="D58" s="197"/>
      <c r="E58" s="197"/>
      <c r="F58" s="197"/>
      <c r="G58" s="196"/>
      <c r="H58" s="197"/>
      <c r="I58" s="197"/>
      <c r="J58" s="197"/>
      <c r="K58" s="193">
        <v>4</v>
      </c>
      <c r="L58" s="216" t="s">
        <v>146</v>
      </c>
      <c r="M58" s="197"/>
      <c r="N58" s="197"/>
      <c r="O58" s="197"/>
      <c r="P58" s="197"/>
      <c r="Q58" s="196"/>
      <c r="R58" s="197"/>
      <c r="S58" s="197"/>
    </row>
    <row r="59" s="182" customFormat="1" ht="27.95" customHeight="1" spans="1:19">
      <c r="A59" s="197">
        <v>3</v>
      </c>
      <c r="B59" s="199" t="s">
        <v>147</v>
      </c>
      <c r="C59" s="197"/>
      <c r="D59" s="197"/>
      <c r="E59" s="197"/>
      <c r="F59" s="197"/>
      <c r="G59" s="196"/>
      <c r="H59" s="197"/>
      <c r="I59" s="197"/>
      <c r="J59" s="197"/>
      <c r="K59" s="197" t="s">
        <v>148</v>
      </c>
      <c r="L59" s="216" t="s">
        <v>149</v>
      </c>
      <c r="M59" s="197"/>
      <c r="N59" s="197"/>
      <c r="O59" s="197" t="s">
        <v>28</v>
      </c>
      <c r="P59" s="197"/>
      <c r="Q59" s="196" t="e">
        <f>P59/$F$4</f>
        <v>#DIV/0!</v>
      </c>
      <c r="R59" s="197"/>
      <c r="S59" s="197"/>
    </row>
    <row r="60" s="182" customFormat="1" ht="27.95" customHeight="1" spans="1:31">
      <c r="A60" s="197" t="s">
        <v>150</v>
      </c>
      <c r="B60" s="199" t="s">
        <v>151</v>
      </c>
      <c r="C60" s="197"/>
      <c r="D60" s="197"/>
      <c r="E60" s="197" t="s">
        <v>93</v>
      </c>
      <c r="F60" s="197"/>
      <c r="G60" s="196" t="e">
        <f>F60/$F$4</f>
        <v>#DIV/0!</v>
      </c>
      <c r="H60" s="197"/>
      <c r="I60" s="197"/>
      <c r="J60" s="197"/>
      <c r="K60" s="197" t="s">
        <v>152</v>
      </c>
      <c r="L60" s="216" t="s">
        <v>115</v>
      </c>
      <c r="M60" s="197"/>
      <c r="N60" s="197"/>
      <c r="O60" s="197"/>
      <c r="P60" s="197"/>
      <c r="Q60" s="196" t="e">
        <f>P60/$F$4</f>
        <v>#DIV/0!</v>
      </c>
      <c r="R60" s="197"/>
      <c r="S60" s="197"/>
      <c r="AE60" s="197">
        <f>SUM(AE61:AE62)</f>
        <v>0</v>
      </c>
    </row>
    <row r="61" s="182" customFormat="1" ht="27.95" customHeight="1" spans="1:21">
      <c r="A61" s="197" t="s">
        <v>153</v>
      </c>
      <c r="B61" s="199" t="s">
        <v>154</v>
      </c>
      <c r="C61" s="205"/>
      <c r="D61" s="205"/>
      <c r="E61" s="197"/>
      <c r="F61" s="205"/>
      <c r="G61" s="196" t="e">
        <f>F61/$F$4</f>
        <v>#DIV/0!</v>
      </c>
      <c r="H61" s="197"/>
      <c r="I61" s="197"/>
      <c r="J61" s="197"/>
      <c r="K61" s="197">
        <v>1</v>
      </c>
      <c r="L61" s="216" t="s">
        <v>155</v>
      </c>
      <c r="M61" s="197"/>
      <c r="N61" s="197"/>
      <c r="O61" s="197"/>
      <c r="P61" s="197"/>
      <c r="Q61" s="196"/>
      <c r="R61" s="197"/>
      <c r="S61" s="197"/>
      <c r="U61" s="205">
        <f>AE4+AE14+AE19</f>
        <v>0</v>
      </c>
    </row>
    <row r="62" s="183" customFormat="1" spans="1:19">
      <c r="A62" s="206"/>
      <c r="C62" s="206"/>
      <c r="D62" s="206"/>
      <c r="E62" s="206"/>
      <c r="F62" s="206"/>
      <c r="G62" s="206"/>
      <c r="H62" s="206"/>
      <c r="I62" s="206"/>
      <c r="J62" s="206"/>
      <c r="K62" s="197">
        <v>2</v>
      </c>
      <c r="L62" s="216" t="s">
        <v>156</v>
      </c>
      <c r="M62" s="197"/>
      <c r="N62" s="197"/>
      <c r="O62" s="197" t="s">
        <v>102</v>
      </c>
      <c r="P62" s="197"/>
      <c r="Q62" s="196" t="e">
        <f>P62/$F$4</f>
        <v>#DIV/0!</v>
      </c>
      <c r="R62" s="197"/>
      <c r="S62" s="197"/>
    </row>
  </sheetData>
  <autoFilter ref="A3:S62">
    <extLst/>
  </autoFilter>
  <mergeCells count="13">
    <mergeCell ref="A1:S1"/>
    <mergeCell ref="D2:E2"/>
    <mergeCell ref="F2:G2"/>
    <mergeCell ref="H2:I2"/>
    <mergeCell ref="N2:O2"/>
    <mergeCell ref="P2:Q2"/>
    <mergeCell ref="R2:S2"/>
    <mergeCell ref="A2:A3"/>
    <mergeCell ref="B2:B3"/>
    <mergeCell ref="C2:C3"/>
    <mergeCell ref="K2:K3"/>
    <mergeCell ref="L2:L3"/>
    <mergeCell ref="M2:M3"/>
  </mergeCells>
  <pageMargins left="0.432638888888889" right="0.314583333333333" top="0.156944444444444" bottom="0.196527777777778" header="0.5" footer="0.118055555555556"/>
  <pageSetup paperSize="8"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93"/>
  <sheetViews>
    <sheetView tabSelected="1" zoomScale="30" zoomScaleNormal="30" workbookViewId="0">
      <pane ySplit="5" topLeftCell="A60" activePane="bottomLeft" state="frozen"/>
      <selection/>
      <selection pane="bottomLeft" activeCell="G70" sqref="G70"/>
    </sheetView>
  </sheetViews>
  <sheetFormatPr defaultColWidth="8.875" defaultRowHeight="13.5"/>
  <cols>
    <col min="1" max="1" width="16.25" style="104" customWidth="1"/>
    <col min="2" max="2" width="13.25" style="105" customWidth="1"/>
    <col min="3" max="3" width="11.75" style="104" customWidth="1"/>
    <col min="4" max="4" width="43.5" style="105" customWidth="1"/>
    <col min="5" max="5" width="18.375" style="104" customWidth="1"/>
    <col min="6" max="6" width="18" style="105" customWidth="1"/>
    <col min="7" max="7" width="38.75" style="105" customWidth="1"/>
    <col min="8" max="8" width="178.258333333333" style="105" customWidth="1"/>
    <col min="9" max="9" width="34.625" style="104" customWidth="1"/>
    <col min="10" max="10" width="17.25" style="104" customWidth="1"/>
    <col min="11" max="15" width="9.625" style="104" customWidth="1"/>
    <col min="16" max="16" width="15.25" style="104" customWidth="1"/>
    <col min="17" max="18" width="9.625" style="104" customWidth="1"/>
    <col min="19" max="19" width="16.875" style="104" customWidth="1"/>
    <col min="20" max="20" width="23.75" style="104" customWidth="1"/>
    <col min="21" max="21" width="20.625" style="105" customWidth="1"/>
    <col min="22" max="22" width="19.25" style="105" customWidth="1"/>
    <col min="23" max="23" width="21.25" style="105" customWidth="1"/>
    <col min="24" max="24" width="16.25" style="105" customWidth="1"/>
    <col min="25" max="25" width="12.25" style="105" customWidth="1"/>
    <col min="26" max="26" width="26" style="104" customWidth="1"/>
    <col min="27" max="27" width="27.7166666666667" style="104" customWidth="1"/>
    <col min="28" max="28" width="16.625" style="104" customWidth="1"/>
    <col min="29" max="29" width="18.75" style="104" customWidth="1"/>
    <col min="30" max="30" width="14.75" style="104" customWidth="1"/>
    <col min="31" max="31" width="18.125" style="104" customWidth="1"/>
    <col min="32" max="32" width="19.625" style="104" customWidth="1"/>
    <col min="33" max="33" width="20" style="104" customWidth="1"/>
    <col min="34" max="34" width="16.25" style="104" customWidth="1"/>
    <col min="35" max="35" width="10.875" style="104" customWidth="1"/>
    <col min="36" max="36" width="16.5" style="104" customWidth="1"/>
    <col min="37" max="37" width="12.5" style="104" customWidth="1"/>
    <col min="38" max="38" width="9.5" style="104" customWidth="1"/>
    <col min="39" max="39" width="78.625" style="105" customWidth="1"/>
    <col min="40" max="40" width="85.125" style="105" customWidth="1"/>
    <col min="41" max="16384" width="8.875" style="106"/>
  </cols>
  <sheetData>
    <row r="1" s="96" customFormat="1" ht="39" customHeight="1" spans="1:40">
      <c r="A1" s="107" t="s">
        <v>157</v>
      </c>
      <c r="B1" s="108"/>
      <c r="C1" s="107"/>
      <c r="D1" s="108"/>
      <c r="F1" s="109"/>
      <c r="G1" s="109"/>
      <c r="H1" s="108" t="s">
        <v>158</v>
      </c>
      <c r="I1" s="107"/>
      <c r="J1" s="107"/>
      <c r="K1" s="107" t="s">
        <v>158</v>
      </c>
      <c r="L1" s="107" t="s">
        <v>158</v>
      </c>
      <c r="U1" s="109"/>
      <c r="V1" s="109"/>
      <c r="W1" s="109"/>
      <c r="X1" s="109"/>
      <c r="Y1" s="109"/>
      <c r="Z1" s="151"/>
      <c r="AM1" s="109"/>
      <c r="AN1" s="109"/>
    </row>
    <row r="2" s="97" customFormat="1" ht="63" customHeight="1" spans="1:40">
      <c r="A2" s="110" t="s">
        <v>159</v>
      </c>
      <c r="B2" s="111"/>
      <c r="C2" s="110"/>
      <c r="D2" s="111"/>
      <c r="E2" s="110"/>
      <c r="F2" s="111"/>
      <c r="G2" s="111"/>
      <c r="H2" s="111"/>
      <c r="I2" s="110"/>
      <c r="J2" s="110"/>
      <c r="K2" s="110"/>
      <c r="L2" s="110"/>
      <c r="M2" s="110"/>
      <c r="N2" s="110"/>
      <c r="O2" s="110"/>
      <c r="P2" s="110"/>
      <c r="Q2" s="110"/>
      <c r="R2" s="110"/>
      <c r="S2" s="110"/>
      <c r="T2" s="110"/>
      <c r="U2" s="111"/>
      <c r="V2" s="111"/>
      <c r="W2" s="111"/>
      <c r="X2" s="111"/>
      <c r="Y2" s="111"/>
      <c r="Z2" s="110"/>
      <c r="AA2" s="110"/>
      <c r="AB2" s="110"/>
      <c r="AC2" s="110"/>
      <c r="AD2" s="110"/>
      <c r="AE2" s="110"/>
      <c r="AF2" s="110"/>
      <c r="AG2" s="110"/>
      <c r="AH2" s="110"/>
      <c r="AI2" s="110"/>
      <c r="AJ2" s="110"/>
      <c r="AK2" s="110"/>
      <c r="AL2" s="110"/>
      <c r="AM2" s="111"/>
      <c r="AN2" s="111"/>
    </row>
    <row r="3" s="98" customFormat="1" ht="69.95" customHeight="1" spans="1:40">
      <c r="A3" s="112" t="s">
        <v>1</v>
      </c>
      <c r="B3" s="112" t="s">
        <v>160</v>
      </c>
      <c r="C3" s="112" t="s">
        <v>161</v>
      </c>
      <c r="D3" s="112" t="s">
        <v>162</v>
      </c>
      <c r="E3" s="112" t="s">
        <v>163</v>
      </c>
      <c r="F3" s="112" t="s">
        <v>164</v>
      </c>
      <c r="G3" s="112" t="s">
        <v>165</v>
      </c>
      <c r="H3" s="112" t="s">
        <v>166</v>
      </c>
      <c r="I3" s="112" t="s">
        <v>3</v>
      </c>
      <c r="J3" s="112" t="s">
        <v>167</v>
      </c>
      <c r="K3" s="112" t="s">
        <v>168</v>
      </c>
      <c r="L3" s="112"/>
      <c r="M3" s="112"/>
      <c r="N3" s="112"/>
      <c r="O3" s="112"/>
      <c r="P3" s="112"/>
      <c r="Q3" s="112"/>
      <c r="R3" s="112"/>
      <c r="S3" s="144" t="s">
        <v>169</v>
      </c>
      <c r="T3" s="145"/>
      <c r="U3" s="144" t="s">
        <v>170</v>
      </c>
      <c r="V3" s="146"/>
      <c r="W3" s="146"/>
      <c r="X3" s="146"/>
      <c r="Y3" s="145"/>
      <c r="Z3" s="152" t="s">
        <v>171</v>
      </c>
      <c r="AA3" s="153"/>
      <c r="AB3" s="153"/>
      <c r="AC3" s="153"/>
      <c r="AD3" s="153"/>
      <c r="AE3" s="153"/>
      <c r="AF3" s="153"/>
      <c r="AG3" s="153"/>
      <c r="AH3" s="153"/>
      <c r="AI3" s="153"/>
      <c r="AJ3" s="153"/>
      <c r="AK3" s="153"/>
      <c r="AL3" s="156"/>
      <c r="AM3" s="112" t="s">
        <v>172</v>
      </c>
      <c r="AN3" s="112" t="s">
        <v>173</v>
      </c>
    </row>
    <row r="4" s="98" customFormat="1" ht="45.95" customHeight="1" spans="1:40">
      <c r="A4" s="112"/>
      <c r="B4" s="112"/>
      <c r="C4" s="112"/>
      <c r="D4" s="112"/>
      <c r="E4" s="112"/>
      <c r="F4" s="112"/>
      <c r="G4" s="112"/>
      <c r="H4" s="112"/>
      <c r="I4" s="112"/>
      <c r="J4" s="112"/>
      <c r="K4" s="112" t="s">
        <v>174</v>
      </c>
      <c r="L4" s="112" t="s">
        <v>175</v>
      </c>
      <c r="M4" s="112" t="s">
        <v>176</v>
      </c>
      <c r="N4" s="112" t="s">
        <v>177</v>
      </c>
      <c r="O4" s="112" t="s">
        <v>178</v>
      </c>
      <c r="P4" s="112" t="s">
        <v>179</v>
      </c>
      <c r="Q4" s="112" t="s">
        <v>180</v>
      </c>
      <c r="R4" s="112" t="s">
        <v>181</v>
      </c>
      <c r="S4" s="147" t="s">
        <v>182</v>
      </c>
      <c r="T4" s="147" t="s">
        <v>183</v>
      </c>
      <c r="U4" s="147" t="s">
        <v>184</v>
      </c>
      <c r="V4" s="147" t="s">
        <v>185</v>
      </c>
      <c r="W4" s="147" t="s">
        <v>186</v>
      </c>
      <c r="X4" s="147" t="s">
        <v>187</v>
      </c>
      <c r="Y4" s="147" t="s">
        <v>188</v>
      </c>
      <c r="Z4" s="154" t="s">
        <v>189</v>
      </c>
      <c r="AA4" s="112" t="s">
        <v>190</v>
      </c>
      <c r="AB4" s="154" t="s">
        <v>191</v>
      </c>
      <c r="AC4" s="154"/>
      <c r="AD4" s="154"/>
      <c r="AE4" s="154"/>
      <c r="AF4" s="112" t="s">
        <v>192</v>
      </c>
      <c r="AG4" s="112" t="s">
        <v>193</v>
      </c>
      <c r="AH4" s="112" t="s">
        <v>194</v>
      </c>
      <c r="AI4" s="112" t="s">
        <v>195</v>
      </c>
      <c r="AJ4" s="112" t="s">
        <v>196</v>
      </c>
      <c r="AK4" s="112" t="s">
        <v>197</v>
      </c>
      <c r="AL4" s="147" t="s">
        <v>198</v>
      </c>
      <c r="AM4" s="112"/>
      <c r="AN4" s="112"/>
    </row>
    <row r="5" s="98" customFormat="1" ht="117.95" customHeight="1" spans="1:40">
      <c r="A5" s="112"/>
      <c r="B5" s="112"/>
      <c r="C5" s="112"/>
      <c r="D5" s="112"/>
      <c r="E5" s="112"/>
      <c r="F5" s="112"/>
      <c r="G5" s="112"/>
      <c r="H5" s="112"/>
      <c r="I5" s="112"/>
      <c r="J5" s="112"/>
      <c r="K5" s="112"/>
      <c r="L5" s="112"/>
      <c r="M5" s="112"/>
      <c r="N5" s="112"/>
      <c r="O5" s="112"/>
      <c r="P5" s="112"/>
      <c r="Q5" s="112"/>
      <c r="R5" s="112"/>
      <c r="S5" s="148"/>
      <c r="T5" s="148"/>
      <c r="U5" s="148"/>
      <c r="V5" s="148"/>
      <c r="W5" s="148"/>
      <c r="X5" s="148"/>
      <c r="Y5" s="148"/>
      <c r="Z5" s="154"/>
      <c r="AA5" s="112"/>
      <c r="AB5" s="154" t="s">
        <v>199</v>
      </c>
      <c r="AC5" s="154" t="s">
        <v>200</v>
      </c>
      <c r="AD5" s="154" t="s">
        <v>201</v>
      </c>
      <c r="AE5" s="154" t="s">
        <v>202</v>
      </c>
      <c r="AF5" s="112"/>
      <c r="AG5" s="112"/>
      <c r="AH5" s="112"/>
      <c r="AI5" s="112"/>
      <c r="AJ5" s="112"/>
      <c r="AK5" s="112"/>
      <c r="AL5" s="148"/>
      <c r="AM5" s="112"/>
      <c r="AN5" s="112"/>
    </row>
    <row r="6" s="99" customFormat="1" ht="30" customHeight="1" spans="1:40">
      <c r="A6" s="113"/>
      <c r="B6" s="114" t="s">
        <v>11</v>
      </c>
      <c r="C6" s="113"/>
      <c r="D6" s="114"/>
      <c r="E6" s="113"/>
      <c r="F6" s="114"/>
      <c r="G6" s="114"/>
      <c r="H6" s="114"/>
      <c r="I6" s="113"/>
      <c r="J6" s="113"/>
      <c r="K6" s="113"/>
      <c r="L6" s="113"/>
      <c r="M6" s="113"/>
      <c r="N6" s="113"/>
      <c r="O6" s="113"/>
      <c r="P6" s="113"/>
      <c r="Q6" s="113"/>
      <c r="R6" s="113"/>
      <c r="S6" s="113"/>
      <c r="T6" s="113"/>
      <c r="U6" s="114"/>
      <c r="V6" s="114"/>
      <c r="W6" s="114"/>
      <c r="X6" s="114"/>
      <c r="Y6" s="114"/>
      <c r="Z6" s="155"/>
      <c r="AA6" s="155"/>
      <c r="AB6" s="155"/>
      <c r="AC6" s="155"/>
      <c r="AD6" s="155"/>
      <c r="AE6" s="155"/>
      <c r="AF6" s="155"/>
      <c r="AG6" s="155"/>
      <c r="AH6" s="155"/>
      <c r="AI6" s="155"/>
      <c r="AJ6" s="155"/>
      <c r="AK6" s="113"/>
      <c r="AL6" s="113"/>
      <c r="AM6" s="114"/>
      <c r="AN6" s="114"/>
    </row>
    <row r="7" s="99" customFormat="1" ht="30" customHeight="1" spans="1:40">
      <c r="A7" s="115"/>
      <c r="B7" s="116"/>
      <c r="C7" s="115"/>
      <c r="D7" s="116"/>
      <c r="E7" s="113"/>
      <c r="F7" s="114"/>
      <c r="G7" s="114"/>
      <c r="H7" s="116"/>
      <c r="I7" s="113">
        <f>I8+I99+I154+I184+I188+I148</f>
        <v>61</v>
      </c>
      <c r="J7" s="113"/>
      <c r="K7" s="113">
        <f t="shared" ref="K7:AL7" si="0">K8+K99+K154+K184+K188+K148</f>
        <v>31</v>
      </c>
      <c r="L7" s="113">
        <f t="shared" si="0"/>
        <v>0</v>
      </c>
      <c r="M7" s="113">
        <f t="shared" si="0"/>
        <v>26</v>
      </c>
      <c r="N7" s="113">
        <f t="shared" si="0"/>
        <v>1</v>
      </c>
      <c r="O7" s="113">
        <f t="shared" si="0"/>
        <v>1</v>
      </c>
      <c r="P7" s="113">
        <f t="shared" si="0"/>
        <v>0</v>
      </c>
      <c r="Q7" s="113">
        <f t="shared" si="0"/>
        <v>1</v>
      </c>
      <c r="R7" s="113">
        <f t="shared" si="0"/>
        <v>1</v>
      </c>
      <c r="S7" s="113">
        <f t="shared" si="0"/>
        <v>58408</v>
      </c>
      <c r="T7" s="113">
        <f t="shared" si="0"/>
        <v>237849</v>
      </c>
      <c r="U7" s="113"/>
      <c r="V7" s="113"/>
      <c r="W7" s="113"/>
      <c r="X7" s="113"/>
      <c r="Y7" s="113"/>
      <c r="Z7" s="113">
        <f t="shared" si="0"/>
        <v>47008.8</v>
      </c>
      <c r="AA7" s="113">
        <f t="shared" si="0"/>
        <v>14957.8</v>
      </c>
      <c r="AB7" s="113">
        <f t="shared" si="0"/>
        <v>12964.8</v>
      </c>
      <c r="AC7" s="113">
        <f t="shared" si="0"/>
        <v>1945</v>
      </c>
      <c r="AD7" s="113">
        <f t="shared" si="0"/>
        <v>48</v>
      </c>
      <c r="AE7" s="113">
        <f t="shared" si="0"/>
        <v>0</v>
      </c>
      <c r="AF7" s="113">
        <f t="shared" si="0"/>
        <v>5770</v>
      </c>
      <c r="AG7" s="113">
        <f t="shared" si="0"/>
        <v>1982</v>
      </c>
      <c r="AH7" s="113">
        <f t="shared" si="0"/>
        <v>18200</v>
      </c>
      <c r="AI7" s="113">
        <f t="shared" si="0"/>
        <v>177</v>
      </c>
      <c r="AJ7" s="113">
        <f t="shared" si="0"/>
        <v>5922</v>
      </c>
      <c r="AK7" s="113">
        <f t="shared" si="0"/>
        <v>0</v>
      </c>
      <c r="AL7" s="113">
        <f t="shared" si="0"/>
        <v>0</v>
      </c>
      <c r="AM7" s="114"/>
      <c r="AN7" s="114"/>
    </row>
    <row r="8" s="100" customFormat="1" ht="30" customHeight="1" spans="1:40">
      <c r="A8" s="117" t="s">
        <v>203</v>
      </c>
      <c r="B8" s="118" t="s">
        <v>16</v>
      </c>
      <c r="C8" s="119"/>
      <c r="D8" s="120"/>
      <c r="E8" s="117"/>
      <c r="F8" s="121"/>
      <c r="G8" s="121"/>
      <c r="H8" s="118"/>
      <c r="I8" s="113">
        <f>I9+I44+I50+I68+I76</f>
        <v>31</v>
      </c>
      <c r="J8" s="113"/>
      <c r="K8" s="113">
        <f t="shared" ref="K8:AL8" si="1">K9+K44+K50+K68+K76</f>
        <v>31</v>
      </c>
      <c r="L8" s="113">
        <f t="shared" si="1"/>
        <v>0</v>
      </c>
      <c r="M8" s="113">
        <f t="shared" si="1"/>
        <v>0</v>
      </c>
      <c r="N8" s="113">
        <f t="shared" si="1"/>
        <v>0</v>
      </c>
      <c r="O8" s="113">
        <f t="shared" si="1"/>
        <v>0</v>
      </c>
      <c r="P8" s="113">
        <f t="shared" si="1"/>
        <v>0</v>
      </c>
      <c r="Q8" s="113">
        <f t="shared" si="1"/>
        <v>0</v>
      </c>
      <c r="R8" s="113">
        <f t="shared" si="1"/>
        <v>0</v>
      </c>
      <c r="S8" s="113">
        <f t="shared" si="1"/>
        <v>29338</v>
      </c>
      <c r="T8" s="113">
        <f t="shared" si="1"/>
        <v>105262</v>
      </c>
      <c r="U8" s="113"/>
      <c r="V8" s="113"/>
      <c r="W8" s="113"/>
      <c r="X8" s="113"/>
      <c r="Y8" s="113"/>
      <c r="Z8" s="113">
        <f t="shared" si="1"/>
        <v>29034.8</v>
      </c>
      <c r="AA8" s="113">
        <f t="shared" si="1"/>
        <v>10267.8</v>
      </c>
      <c r="AB8" s="113">
        <f t="shared" si="1"/>
        <v>10077.8</v>
      </c>
      <c r="AC8" s="113">
        <f t="shared" si="1"/>
        <v>190</v>
      </c>
      <c r="AD8" s="113">
        <f t="shared" si="1"/>
        <v>0</v>
      </c>
      <c r="AE8" s="113">
        <f t="shared" si="1"/>
        <v>0</v>
      </c>
      <c r="AF8" s="113">
        <f t="shared" si="1"/>
        <v>3195</v>
      </c>
      <c r="AG8" s="113">
        <f t="shared" si="1"/>
        <v>273</v>
      </c>
      <c r="AH8" s="113">
        <f t="shared" si="1"/>
        <v>9200</v>
      </c>
      <c r="AI8" s="113">
        <f t="shared" si="1"/>
        <v>177</v>
      </c>
      <c r="AJ8" s="113">
        <f t="shared" si="1"/>
        <v>5922</v>
      </c>
      <c r="AK8" s="113">
        <f t="shared" si="1"/>
        <v>0</v>
      </c>
      <c r="AL8" s="113">
        <f t="shared" si="1"/>
        <v>0</v>
      </c>
      <c r="AM8" s="114"/>
      <c r="AN8" s="114"/>
    </row>
    <row r="9" s="100" customFormat="1" ht="30" customHeight="1" spans="1:40">
      <c r="A9" s="117" t="s">
        <v>204</v>
      </c>
      <c r="B9" s="118" t="s">
        <v>18</v>
      </c>
      <c r="C9" s="119"/>
      <c r="D9" s="120"/>
      <c r="E9" s="117"/>
      <c r="F9" s="121"/>
      <c r="G9" s="121"/>
      <c r="H9" s="118"/>
      <c r="I9" s="113">
        <f>I10+I19+I27++I29+I40</f>
        <v>17</v>
      </c>
      <c r="J9" s="113"/>
      <c r="K9" s="113">
        <f t="shared" ref="K9:AL9" si="2">K10+K19+K27++K29+K40</f>
        <v>17</v>
      </c>
      <c r="L9" s="113">
        <f t="shared" si="2"/>
        <v>0</v>
      </c>
      <c r="M9" s="113">
        <f t="shared" si="2"/>
        <v>0</v>
      </c>
      <c r="N9" s="113">
        <f t="shared" si="2"/>
        <v>0</v>
      </c>
      <c r="O9" s="113">
        <f t="shared" si="2"/>
        <v>0</v>
      </c>
      <c r="P9" s="113">
        <f t="shared" si="2"/>
        <v>0</v>
      </c>
      <c r="Q9" s="113">
        <f t="shared" si="2"/>
        <v>0</v>
      </c>
      <c r="R9" s="113">
        <f t="shared" si="2"/>
        <v>0</v>
      </c>
      <c r="S9" s="113">
        <f t="shared" si="2"/>
        <v>25514</v>
      </c>
      <c r="T9" s="113">
        <f t="shared" si="2"/>
        <v>91851</v>
      </c>
      <c r="U9" s="113"/>
      <c r="V9" s="113"/>
      <c r="W9" s="113"/>
      <c r="X9" s="113"/>
      <c r="Y9" s="113"/>
      <c r="Z9" s="113">
        <f t="shared" si="2"/>
        <v>18751</v>
      </c>
      <c r="AA9" s="113">
        <f t="shared" si="2"/>
        <v>7039</v>
      </c>
      <c r="AB9" s="113">
        <f t="shared" si="2"/>
        <v>7039</v>
      </c>
      <c r="AC9" s="113">
        <f t="shared" si="2"/>
        <v>0</v>
      </c>
      <c r="AD9" s="113">
        <f t="shared" si="2"/>
        <v>0</v>
      </c>
      <c r="AE9" s="113">
        <f t="shared" si="2"/>
        <v>0</v>
      </c>
      <c r="AF9" s="113">
        <f t="shared" si="2"/>
        <v>1340</v>
      </c>
      <c r="AG9" s="113">
        <f t="shared" si="2"/>
        <v>273</v>
      </c>
      <c r="AH9" s="113">
        <f t="shared" si="2"/>
        <v>4000</v>
      </c>
      <c r="AI9" s="113">
        <f t="shared" si="2"/>
        <v>177</v>
      </c>
      <c r="AJ9" s="113">
        <f t="shared" si="2"/>
        <v>5922</v>
      </c>
      <c r="AK9" s="113">
        <f t="shared" si="2"/>
        <v>0</v>
      </c>
      <c r="AL9" s="113">
        <f t="shared" si="2"/>
        <v>0</v>
      </c>
      <c r="AM9" s="114"/>
      <c r="AN9" s="114"/>
    </row>
    <row r="10" s="101" customFormat="1" ht="30" customHeight="1" spans="1:40">
      <c r="A10" s="117" t="s">
        <v>205</v>
      </c>
      <c r="B10" s="118" t="s">
        <v>206</v>
      </c>
      <c r="C10" s="119"/>
      <c r="D10" s="120"/>
      <c r="E10" s="117"/>
      <c r="F10" s="121"/>
      <c r="G10" s="121"/>
      <c r="H10" s="118"/>
      <c r="I10" s="132">
        <f t="shared" ref="I10:T10" si="3">I11+I12</f>
        <v>6</v>
      </c>
      <c r="J10" s="132"/>
      <c r="K10" s="132">
        <f t="shared" si="3"/>
        <v>6</v>
      </c>
      <c r="L10" s="132">
        <f t="shared" si="3"/>
        <v>0</v>
      </c>
      <c r="M10" s="132">
        <f t="shared" si="3"/>
        <v>0</v>
      </c>
      <c r="N10" s="132">
        <f t="shared" si="3"/>
        <v>0</v>
      </c>
      <c r="O10" s="132">
        <f t="shared" si="3"/>
        <v>0</v>
      </c>
      <c r="P10" s="132">
        <f t="shared" si="3"/>
        <v>0</v>
      </c>
      <c r="Q10" s="132">
        <f t="shared" si="3"/>
        <v>0</v>
      </c>
      <c r="R10" s="132">
        <f t="shared" si="3"/>
        <v>0</v>
      </c>
      <c r="S10" s="132">
        <f t="shared" si="3"/>
        <v>1557</v>
      </c>
      <c r="T10" s="132">
        <f t="shared" si="3"/>
        <v>5647</v>
      </c>
      <c r="U10" s="133"/>
      <c r="V10" s="133"/>
      <c r="W10" s="133"/>
      <c r="X10" s="133"/>
      <c r="Y10" s="133"/>
      <c r="Z10" s="132">
        <f t="shared" ref="Z10:AL10" si="4">Z11+Z12</f>
        <v>7795</v>
      </c>
      <c r="AA10" s="132">
        <f t="shared" si="4"/>
        <v>2045</v>
      </c>
      <c r="AB10" s="132">
        <f t="shared" si="4"/>
        <v>2045</v>
      </c>
      <c r="AC10" s="132">
        <f t="shared" si="4"/>
        <v>0</v>
      </c>
      <c r="AD10" s="132">
        <f t="shared" si="4"/>
        <v>0</v>
      </c>
      <c r="AE10" s="132">
        <f t="shared" si="4"/>
        <v>0</v>
      </c>
      <c r="AF10" s="132">
        <f t="shared" si="4"/>
        <v>1000</v>
      </c>
      <c r="AG10" s="132">
        <f t="shared" si="4"/>
        <v>33</v>
      </c>
      <c r="AH10" s="132">
        <f t="shared" si="4"/>
        <v>4000</v>
      </c>
      <c r="AI10" s="132">
        <f t="shared" si="4"/>
        <v>177</v>
      </c>
      <c r="AJ10" s="132">
        <f t="shared" si="4"/>
        <v>540</v>
      </c>
      <c r="AK10" s="132">
        <f t="shared" si="4"/>
        <v>0</v>
      </c>
      <c r="AL10" s="132">
        <f t="shared" si="4"/>
        <v>0</v>
      </c>
      <c r="AM10" s="133"/>
      <c r="AN10" s="133"/>
    </row>
    <row r="11" s="102" customFormat="1" ht="30" customHeight="1" spans="1:40">
      <c r="A11" s="122" t="s">
        <v>207</v>
      </c>
      <c r="B11" s="118" t="s">
        <v>208</v>
      </c>
      <c r="C11" s="119"/>
      <c r="D11" s="120"/>
      <c r="E11" s="123"/>
      <c r="F11" s="124"/>
      <c r="G11" s="124"/>
      <c r="H11" s="124"/>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4"/>
      <c r="AN11" s="124"/>
    </row>
    <row r="12" s="102" customFormat="1" ht="95.1" customHeight="1" spans="1:40">
      <c r="A12" s="122" t="s">
        <v>207</v>
      </c>
      <c r="B12" s="118" t="s">
        <v>209</v>
      </c>
      <c r="C12" s="119"/>
      <c r="D12" s="120"/>
      <c r="E12" s="123"/>
      <c r="F12" s="124"/>
      <c r="G12" s="124"/>
      <c r="H12" s="124"/>
      <c r="I12" s="123">
        <f>SUM(I13:I18)</f>
        <v>6</v>
      </c>
      <c r="J12" s="123"/>
      <c r="K12" s="123">
        <f t="shared" ref="K12:AL12" si="5">SUM(K13:K18)</f>
        <v>6</v>
      </c>
      <c r="L12" s="123">
        <f t="shared" si="5"/>
        <v>0</v>
      </c>
      <c r="M12" s="123">
        <f t="shared" si="5"/>
        <v>0</v>
      </c>
      <c r="N12" s="123">
        <f t="shared" si="5"/>
        <v>0</v>
      </c>
      <c r="O12" s="123">
        <f t="shared" si="5"/>
        <v>0</v>
      </c>
      <c r="P12" s="123">
        <f t="shared" si="5"/>
        <v>0</v>
      </c>
      <c r="Q12" s="123">
        <f t="shared" si="5"/>
        <v>0</v>
      </c>
      <c r="R12" s="123">
        <f t="shared" si="5"/>
        <v>0</v>
      </c>
      <c r="S12" s="123">
        <f t="shared" si="5"/>
        <v>1557</v>
      </c>
      <c r="T12" s="123">
        <f t="shared" si="5"/>
        <v>5647</v>
      </c>
      <c r="U12" s="123"/>
      <c r="V12" s="123"/>
      <c r="W12" s="123"/>
      <c r="X12" s="123"/>
      <c r="Y12" s="123"/>
      <c r="Z12" s="123">
        <f t="shared" si="5"/>
        <v>7795</v>
      </c>
      <c r="AA12" s="123">
        <f t="shared" si="5"/>
        <v>2045</v>
      </c>
      <c r="AB12" s="123">
        <f t="shared" si="5"/>
        <v>2045</v>
      </c>
      <c r="AC12" s="123">
        <f t="shared" si="5"/>
        <v>0</v>
      </c>
      <c r="AD12" s="123">
        <f t="shared" si="5"/>
        <v>0</v>
      </c>
      <c r="AE12" s="123">
        <f t="shared" si="5"/>
        <v>0</v>
      </c>
      <c r="AF12" s="123">
        <f t="shared" si="5"/>
        <v>1000</v>
      </c>
      <c r="AG12" s="123">
        <f t="shared" si="5"/>
        <v>33</v>
      </c>
      <c r="AH12" s="123">
        <f t="shared" si="5"/>
        <v>4000</v>
      </c>
      <c r="AI12" s="123">
        <f t="shared" si="5"/>
        <v>177</v>
      </c>
      <c r="AJ12" s="123">
        <f t="shared" si="5"/>
        <v>540</v>
      </c>
      <c r="AK12" s="123">
        <f t="shared" si="5"/>
        <v>0</v>
      </c>
      <c r="AL12" s="123">
        <f t="shared" si="5"/>
        <v>0</v>
      </c>
      <c r="AM12" s="124"/>
      <c r="AN12" s="124"/>
    </row>
    <row r="13" s="103" customFormat="1" ht="294.95" customHeight="1" spans="1:40">
      <c r="A13" s="125" t="s">
        <v>210</v>
      </c>
      <c r="B13" s="126" t="s">
        <v>211</v>
      </c>
      <c r="C13" s="127" t="s">
        <v>212</v>
      </c>
      <c r="D13" s="128" t="s">
        <v>213</v>
      </c>
      <c r="E13" s="129" t="s">
        <v>214</v>
      </c>
      <c r="F13" s="128" t="s">
        <v>215</v>
      </c>
      <c r="G13" s="128" t="s">
        <v>216</v>
      </c>
      <c r="H13" s="128" t="s">
        <v>217</v>
      </c>
      <c r="I13" s="131">
        <v>1</v>
      </c>
      <c r="J13" s="131">
        <v>1</v>
      </c>
      <c r="K13" s="131">
        <v>1</v>
      </c>
      <c r="L13" s="131"/>
      <c r="M13" s="131"/>
      <c r="N13" s="131"/>
      <c r="O13" s="131"/>
      <c r="P13" s="131"/>
      <c r="Q13" s="131"/>
      <c r="R13" s="131"/>
      <c r="S13" s="131">
        <v>585</v>
      </c>
      <c r="T13" s="131">
        <v>2122</v>
      </c>
      <c r="U13" s="128" t="s">
        <v>218</v>
      </c>
      <c r="V13" s="128" t="s">
        <v>219</v>
      </c>
      <c r="W13" s="130" t="s">
        <v>220</v>
      </c>
      <c r="X13" s="130" t="s">
        <v>221</v>
      </c>
      <c r="Y13" s="130" t="s">
        <v>222</v>
      </c>
      <c r="Z13" s="131">
        <v>100</v>
      </c>
      <c r="AA13" s="131"/>
      <c r="AB13" s="131"/>
      <c r="AC13" s="131"/>
      <c r="AD13" s="131"/>
      <c r="AE13" s="131"/>
      <c r="AF13" s="131">
        <v>100</v>
      </c>
      <c r="AG13" s="131"/>
      <c r="AH13" s="131"/>
      <c r="AI13" s="131"/>
      <c r="AJ13" s="131"/>
      <c r="AK13" s="131"/>
      <c r="AL13" s="131"/>
      <c r="AM13" s="128" t="s">
        <v>223</v>
      </c>
      <c r="AN13" s="128" t="s">
        <v>224</v>
      </c>
    </row>
    <row r="14" s="103" customFormat="1" ht="408.95" customHeight="1" spans="1:40">
      <c r="A14" s="125" t="s">
        <v>225</v>
      </c>
      <c r="B14" s="126" t="s">
        <v>226</v>
      </c>
      <c r="C14" s="127" t="s">
        <v>212</v>
      </c>
      <c r="D14" s="128" t="s">
        <v>227</v>
      </c>
      <c r="E14" s="129" t="s">
        <v>214</v>
      </c>
      <c r="F14" s="129" t="s">
        <v>215</v>
      </c>
      <c r="G14" s="128" t="s">
        <v>228</v>
      </c>
      <c r="H14" s="128" t="s">
        <v>229</v>
      </c>
      <c r="I14" s="131">
        <v>1</v>
      </c>
      <c r="J14" s="131">
        <v>80</v>
      </c>
      <c r="K14" s="131">
        <v>1</v>
      </c>
      <c r="L14" s="131"/>
      <c r="M14" s="131"/>
      <c r="N14" s="131"/>
      <c r="O14" s="131"/>
      <c r="P14" s="131"/>
      <c r="Q14" s="131"/>
      <c r="R14" s="131"/>
      <c r="S14" s="131">
        <v>80</v>
      </c>
      <c r="T14" s="131">
        <v>276</v>
      </c>
      <c r="U14" s="128" t="s">
        <v>230</v>
      </c>
      <c r="V14" s="128" t="s">
        <v>231</v>
      </c>
      <c r="W14" s="130" t="s">
        <v>220</v>
      </c>
      <c r="X14" s="130" t="s">
        <v>221</v>
      </c>
      <c r="Y14" s="130" t="s">
        <v>222</v>
      </c>
      <c r="Z14" s="131">
        <v>200</v>
      </c>
      <c r="AA14" s="131"/>
      <c r="AB14" s="131"/>
      <c r="AC14" s="131"/>
      <c r="AD14" s="131"/>
      <c r="AE14" s="131"/>
      <c r="AF14" s="131">
        <v>200</v>
      </c>
      <c r="AG14" s="131"/>
      <c r="AH14" s="131"/>
      <c r="AI14" s="131"/>
      <c r="AJ14" s="131"/>
      <c r="AK14" s="131"/>
      <c r="AL14" s="131"/>
      <c r="AM14" s="128" t="s">
        <v>232</v>
      </c>
      <c r="AN14" s="128" t="s">
        <v>233</v>
      </c>
    </row>
    <row r="15" s="103" customFormat="1" ht="272.1" customHeight="1" spans="1:40">
      <c r="A15" s="125" t="s">
        <v>234</v>
      </c>
      <c r="B15" s="126" t="s">
        <v>235</v>
      </c>
      <c r="C15" s="127" t="s">
        <v>212</v>
      </c>
      <c r="D15" s="128" t="s">
        <v>236</v>
      </c>
      <c r="E15" s="129" t="s">
        <v>214</v>
      </c>
      <c r="F15" s="129" t="s">
        <v>215</v>
      </c>
      <c r="G15" s="128" t="s">
        <v>237</v>
      </c>
      <c r="H15" s="128" t="s">
        <v>238</v>
      </c>
      <c r="I15" s="131">
        <v>1</v>
      </c>
      <c r="J15" s="131">
        <v>3000</v>
      </c>
      <c r="K15" s="131">
        <v>1</v>
      </c>
      <c r="L15" s="131"/>
      <c r="M15" s="131"/>
      <c r="N15" s="131"/>
      <c r="O15" s="131"/>
      <c r="P15" s="131"/>
      <c r="Q15" s="131"/>
      <c r="R15" s="131"/>
      <c r="S15" s="131">
        <v>300</v>
      </c>
      <c r="T15" s="131">
        <v>1190</v>
      </c>
      <c r="U15" s="128" t="s">
        <v>239</v>
      </c>
      <c r="V15" s="128" t="s">
        <v>240</v>
      </c>
      <c r="W15" s="128" t="s">
        <v>220</v>
      </c>
      <c r="X15" s="130" t="s">
        <v>221</v>
      </c>
      <c r="Y15" s="130" t="s">
        <v>222</v>
      </c>
      <c r="Z15" s="131">
        <v>2500</v>
      </c>
      <c r="AA15" s="131"/>
      <c r="AB15" s="131"/>
      <c r="AC15" s="131"/>
      <c r="AD15" s="131"/>
      <c r="AE15" s="131"/>
      <c r="AF15" s="131">
        <v>500</v>
      </c>
      <c r="AG15" s="131"/>
      <c r="AH15" s="131">
        <v>2000</v>
      </c>
      <c r="AI15" s="131"/>
      <c r="AJ15" s="131"/>
      <c r="AK15" s="131"/>
      <c r="AL15" s="131"/>
      <c r="AM15" s="130" t="s">
        <v>241</v>
      </c>
      <c r="AN15" s="130" t="s">
        <v>242</v>
      </c>
    </row>
    <row r="16" s="103" customFormat="1" ht="272.1" customHeight="1" spans="1:40">
      <c r="A16" s="125" t="s">
        <v>243</v>
      </c>
      <c r="B16" s="126" t="s">
        <v>244</v>
      </c>
      <c r="C16" s="127" t="s">
        <v>212</v>
      </c>
      <c r="D16" s="128" t="s">
        <v>245</v>
      </c>
      <c r="E16" s="129" t="s">
        <v>214</v>
      </c>
      <c r="F16" s="130" t="s">
        <v>215</v>
      </c>
      <c r="G16" s="128" t="s">
        <v>246</v>
      </c>
      <c r="H16" s="128" t="s">
        <v>247</v>
      </c>
      <c r="I16" s="131">
        <v>1</v>
      </c>
      <c r="J16" s="131">
        <v>2000</v>
      </c>
      <c r="K16" s="131">
        <v>1</v>
      </c>
      <c r="L16" s="131"/>
      <c r="M16" s="131"/>
      <c r="N16" s="131"/>
      <c r="O16" s="131"/>
      <c r="P16" s="131"/>
      <c r="Q16" s="131"/>
      <c r="R16" s="131"/>
      <c r="S16" s="131">
        <v>50</v>
      </c>
      <c r="T16" s="131">
        <v>212</v>
      </c>
      <c r="U16" s="128" t="s">
        <v>218</v>
      </c>
      <c r="V16" s="128" t="s">
        <v>219</v>
      </c>
      <c r="W16" s="130" t="s">
        <v>220</v>
      </c>
      <c r="X16" s="130" t="s">
        <v>221</v>
      </c>
      <c r="Y16" s="130" t="s">
        <v>222</v>
      </c>
      <c r="Z16" s="131">
        <v>1200</v>
      </c>
      <c r="AA16" s="131"/>
      <c r="AB16" s="131"/>
      <c r="AC16" s="131"/>
      <c r="AD16" s="131"/>
      <c r="AE16" s="131"/>
      <c r="AF16" s="131">
        <v>200</v>
      </c>
      <c r="AG16" s="131"/>
      <c r="AH16" s="131">
        <v>1000</v>
      </c>
      <c r="AI16" s="131"/>
      <c r="AJ16" s="131"/>
      <c r="AK16" s="131"/>
      <c r="AL16" s="131"/>
      <c r="AM16" s="130" t="s">
        <v>248</v>
      </c>
      <c r="AN16" s="130" t="s">
        <v>249</v>
      </c>
    </row>
    <row r="17" s="103" customFormat="1" ht="339.95" customHeight="1" spans="1:40">
      <c r="A17" s="125" t="s">
        <v>250</v>
      </c>
      <c r="B17" s="126" t="s">
        <v>251</v>
      </c>
      <c r="C17" s="131" t="s">
        <v>212</v>
      </c>
      <c r="D17" s="130" t="s">
        <v>252</v>
      </c>
      <c r="E17" s="131" t="s">
        <v>214</v>
      </c>
      <c r="F17" s="130" t="s">
        <v>215</v>
      </c>
      <c r="G17" s="130" t="s">
        <v>253</v>
      </c>
      <c r="H17" s="130" t="s">
        <v>254</v>
      </c>
      <c r="I17" s="131">
        <v>1</v>
      </c>
      <c r="J17" s="131">
        <v>5000</v>
      </c>
      <c r="K17" s="131">
        <v>1</v>
      </c>
      <c r="L17" s="131"/>
      <c r="M17" s="131"/>
      <c r="N17" s="131"/>
      <c r="O17" s="131"/>
      <c r="P17" s="131"/>
      <c r="Q17" s="131"/>
      <c r="R17" s="131"/>
      <c r="S17" s="131">
        <v>500</v>
      </c>
      <c r="T17" s="131">
        <v>1700</v>
      </c>
      <c r="U17" s="130" t="s">
        <v>255</v>
      </c>
      <c r="V17" s="130" t="s">
        <v>256</v>
      </c>
      <c r="W17" s="130" t="s">
        <v>220</v>
      </c>
      <c r="X17" s="130" t="s">
        <v>257</v>
      </c>
      <c r="Y17" s="130" t="s">
        <v>222</v>
      </c>
      <c r="Z17" s="131">
        <v>3750</v>
      </c>
      <c r="AA17" s="131">
        <v>2000</v>
      </c>
      <c r="AB17" s="131">
        <v>2000</v>
      </c>
      <c r="AC17" s="131"/>
      <c r="AD17" s="131"/>
      <c r="AE17" s="131"/>
      <c r="AF17" s="131"/>
      <c r="AG17" s="131">
        <v>33</v>
      </c>
      <c r="AH17" s="131">
        <v>1000</v>
      </c>
      <c r="AI17" s="131">
        <v>177</v>
      </c>
      <c r="AJ17" s="131">
        <v>540</v>
      </c>
      <c r="AK17" s="131"/>
      <c r="AL17" s="131"/>
      <c r="AM17" s="157" t="s">
        <v>258</v>
      </c>
      <c r="AN17" s="130" t="s">
        <v>259</v>
      </c>
    </row>
    <row r="18" s="103" customFormat="1" ht="339.95" customHeight="1" spans="1:40">
      <c r="A18" s="125" t="s">
        <v>260</v>
      </c>
      <c r="B18" s="126" t="s">
        <v>261</v>
      </c>
      <c r="C18" s="131" t="s">
        <v>212</v>
      </c>
      <c r="D18" s="130" t="s">
        <v>262</v>
      </c>
      <c r="E18" s="131" t="s">
        <v>214</v>
      </c>
      <c r="F18" s="131" t="s">
        <v>263</v>
      </c>
      <c r="G18" s="131" t="s">
        <v>264</v>
      </c>
      <c r="H18" s="130" t="s">
        <v>265</v>
      </c>
      <c r="I18" s="131">
        <v>1</v>
      </c>
      <c r="J18" s="131">
        <v>270</v>
      </c>
      <c r="K18" s="131">
        <v>1</v>
      </c>
      <c r="L18" s="131"/>
      <c r="M18" s="131"/>
      <c r="N18" s="131"/>
      <c r="O18" s="131"/>
      <c r="P18" s="131"/>
      <c r="Q18" s="131"/>
      <c r="R18" s="131"/>
      <c r="S18" s="131">
        <v>42</v>
      </c>
      <c r="T18" s="131">
        <v>147</v>
      </c>
      <c r="U18" s="130" t="s">
        <v>230</v>
      </c>
      <c r="V18" s="130" t="s">
        <v>231</v>
      </c>
      <c r="W18" s="130" t="s">
        <v>220</v>
      </c>
      <c r="X18" s="131" t="s">
        <v>221</v>
      </c>
      <c r="Y18" s="130" t="s">
        <v>222</v>
      </c>
      <c r="Z18" s="131">
        <v>45</v>
      </c>
      <c r="AA18" s="131">
        <v>45</v>
      </c>
      <c r="AB18" s="131">
        <v>45</v>
      </c>
      <c r="AC18" s="131"/>
      <c r="AD18" s="131"/>
      <c r="AE18" s="131"/>
      <c r="AF18" s="131"/>
      <c r="AG18" s="131"/>
      <c r="AH18" s="131"/>
      <c r="AI18" s="131"/>
      <c r="AJ18" s="131"/>
      <c r="AK18" s="131"/>
      <c r="AL18" s="131"/>
      <c r="AM18" s="158" t="s">
        <v>266</v>
      </c>
      <c r="AN18" s="158" t="s">
        <v>267</v>
      </c>
    </row>
    <row r="19" s="101" customFormat="1" ht="30" customHeight="1" spans="1:40">
      <c r="A19" s="117" t="s">
        <v>205</v>
      </c>
      <c r="B19" s="118" t="s">
        <v>268</v>
      </c>
      <c r="C19" s="119"/>
      <c r="D19" s="120"/>
      <c r="E19" s="132"/>
      <c r="F19" s="133"/>
      <c r="G19" s="133"/>
      <c r="H19" s="133"/>
      <c r="I19" s="132">
        <f t="shared" ref="I19:T19" si="6">I20+I21+I22+I24</f>
        <v>3</v>
      </c>
      <c r="J19" s="132"/>
      <c r="K19" s="132">
        <f t="shared" si="6"/>
        <v>3</v>
      </c>
      <c r="L19" s="132">
        <f t="shared" si="6"/>
        <v>0</v>
      </c>
      <c r="M19" s="132">
        <f t="shared" si="6"/>
        <v>0</v>
      </c>
      <c r="N19" s="132">
        <f t="shared" si="6"/>
        <v>0</v>
      </c>
      <c r="O19" s="132">
        <f t="shared" si="6"/>
        <v>0</v>
      </c>
      <c r="P19" s="132">
        <f t="shared" si="6"/>
        <v>0</v>
      </c>
      <c r="Q19" s="132">
        <f t="shared" si="6"/>
        <v>0</v>
      </c>
      <c r="R19" s="132">
        <f t="shared" si="6"/>
        <v>0</v>
      </c>
      <c r="S19" s="132">
        <f t="shared" si="6"/>
        <v>12050</v>
      </c>
      <c r="T19" s="132">
        <f t="shared" si="6"/>
        <v>43398</v>
      </c>
      <c r="U19" s="133"/>
      <c r="V19" s="133"/>
      <c r="W19" s="133"/>
      <c r="X19" s="133"/>
      <c r="Y19" s="133"/>
      <c r="Z19" s="132">
        <f t="shared" ref="Z19:AL19" si="7">Z20+Z21+Z22+Z24</f>
        <v>3682</v>
      </c>
      <c r="AA19" s="132">
        <f t="shared" si="7"/>
        <v>150</v>
      </c>
      <c r="AB19" s="132">
        <f t="shared" si="7"/>
        <v>150</v>
      </c>
      <c r="AC19" s="132">
        <f t="shared" si="7"/>
        <v>0</v>
      </c>
      <c r="AD19" s="132">
        <f t="shared" si="7"/>
        <v>0</v>
      </c>
      <c r="AE19" s="132">
        <f t="shared" si="7"/>
        <v>0</v>
      </c>
      <c r="AF19" s="132">
        <f t="shared" si="7"/>
        <v>0</v>
      </c>
      <c r="AG19" s="132">
        <f t="shared" si="7"/>
        <v>0</v>
      </c>
      <c r="AH19" s="132">
        <f t="shared" si="7"/>
        <v>0</v>
      </c>
      <c r="AI19" s="132">
        <f t="shared" si="7"/>
        <v>0</v>
      </c>
      <c r="AJ19" s="132">
        <f t="shared" si="7"/>
        <v>3532</v>
      </c>
      <c r="AK19" s="132">
        <f t="shared" si="7"/>
        <v>0</v>
      </c>
      <c r="AL19" s="132">
        <f t="shared" si="7"/>
        <v>0</v>
      </c>
      <c r="AM19" s="133"/>
      <c r="AN19" s="133"/>
    </row>
    <row r="20" s="102" customFormat="1" ht="30" customHeight="1" spans="1:40">
      <c r="A20" s="122" t="s">
        <v>207</v>
      </c>
      <c r="B20" s="118" t="s">
        <v>32</v>
      </c>
      <c r="C20" s="119"/>
      <c r="D20" s="120"/>
      <c r="E20" s="123"/>
      <c r="F20" s="124"/>
      <c r="G20" s="124"/>
      <c r="H20" s="124"/>
      <c r="I20" s="123"/>
      <c r="J20" s="123"/>
      <c r="K20" s="123"/>
      <c r="L20" s="123"/>
      <c r="M20" s="123"/>
      <c r="N20" s="123"/>
      <c r="O20" s="123"/>
      <c r="P20" s="123"/>
      <c r="Q20" s="123"/>
      <c r="R20" s="123"/>
      <c r="S20" s="123"/>
      <c r="T20" s="123"/>
      <c r="U20" s="124"/>
      <c r="V20" s="124"/>
      <c r="W20" s="124"/>
      <c r="X20" s="124"/>
      <c r="Y20" s="124"/>
      <c r="Z20" s="123"/>
      <c r="AA20" s="123"/>
      <c r="AB20" s="123"/>
      <c r="AC20" s="123"/>
      <c r="AD20" s="123"/>
      <c r="AE20" s="123"/>
      <c r="AF20" s="123"/>
      <c r="AG20" s="123"/>
      <c r="AH20" s="123"/>
      <c r="AI20" s="123"/>
      <c r="AJ20" s="123"/>
      <c r="AK20" s="123"/>
      <c r="AL20" s="123"/>
      <c r="AM20" s="124"/>
      <c r="AN20" s="124"/>
    </row>
    <row r="21" s="102" customFormat="1" ht="30" customHeight="1" spans="1:40">
      <c r="A21" s="122" t="s">
        <v>207</v>
      </c>
      <c r="B21" s="121" t="s">
        <v>269</v>
      </c>
      <c r="C21" s="117"/>
      <c r="D21" s="121"/>
      <c r="E21" s="123"/>
      <c r="F21" s="124"/>
      <c r="G21" s="124"/>
      <c r="H21" s="124"/>
      <c r="I21" s="123"/>
      <c r="J21" s="123"/>
      <c r="K21" s="123"/>
      <c r="L21" s="123"/>
      <c r="M21" s="123"/>
      <c r="N21" s="123"/>
      <c r="O21" s="123"/>
      <c r="P21" s="123"/>
      <c r="Q21" s="123"/>
      <c r="R21" s="123"/>
      <c r="S21" s="123"/>
      <c r="T21" s="123"/>
      <c r="U21" s="124"/>
      <c r="V21" s="124"/>
      <c r="W21" s="124"/>
      <c r="X21" s="124"/>
      <c r="Y21" s="124"/>
      <c r="Z21" s="123"/>
      <c r="AA21" s="123"/>
      <c r="AB21" s="123"/>
      <c r="AC21" s="123"/>
      <c r="AD21" s="123"/>
      <c r="AE21" s="123"/>
      <c r="AF21" s="123"/>
      <c r="AG21" s="123"/>
      <c r="AH21" s="123"/>
      <c r="AI21" s="123"/>
      <c r="AJ21" s="123"/>
      <c r="AK21" s="123"/>
      <c r="AL21" s="123"/>
      <c r="AM21" s="124"/>
      <c r="AN21" s="124"/>
    </row>
    <row r="22" s="102" customFormat="1" ht="30" customHeight="1" spans="1:40">
      <c r="A22" s="122" t="s">
        <v>207</v>
      </c>
      <c r="B22" s="121" t="s">
        <v>35</v>
      </c>
      <c r="C22" s="117"/>
      <c r="D22" s="121"/>
      <c r="E22" s="123"/>
      <c r="F22" s="124"/>
      <c r="G22" s="124"/>
      <c r="H22" s="124"/>
      <c r="I22" s="123">
        <f t="shared" ref="I22:T22" si="8">SUM(I23:I23)</f>
        <v>1</v>
      </c>
      <c r="J22" s="123"/>
      <c r="K22" s="123">
        <f t="shared" si="8"/>
        <v>1</v>
      </c>
      <c r="L22" s="123">
        <f t="shared" si="8"/>
        <v>0</v>
      </c>
      <c r="M22" s="123">
        <f t="shared" si="8"/>
        <v>0</v>
      </c>
      <c r="N22" s="123">
        <f t="shared" si="8"/>
        <v>0</v>
      </c>
      <c r="O22" s="123">
        <f t="shared" si="8"/>
        <v>0</v>
      </c>
      <c r="P22" s="123">
        <f t="shared" si="8"/>
        <v>0</v>
      </c>
      <c r="Q22" s="123">
        <f t="shared" si="8"/>
        <v>0</v>
      </c>
      <c r="R22" s="123">
        <f t="shared" si="8"/>
        <v>0</v>
      </c>
      <c r="S22" s="123">
        <f t="shared" si="8"/>
        <v>2770</v>
      </c>
      <c r="T22" s="123">
        <f t="shared" si="8"/>
        <v>10000</v>
      </c>
      <c r="U22" s="124"/>
      <c r="V22" s="124"/>
      <c r="W22" s="124"/>
      <c r="X22" s="124"/>
      <c r="Y22" s="124"/>
      <c r="Z22" s="123">
        <f t="shared" ref="Z22:AL22" si="9">SUM(Z23:Z23)</f>
        <v>3500</v>
      </c>
      <c r="AA22" s="123">
        <f t="shared" si="9"/>
        <v>0</v>
      </c>
      <c r="AB22" s="123">
        <f t="shared" si="9"/>
        <v>0</v>
      </c>
      <c r="AC22" s="123">
        <f t="shared" si="9"/>
        <v>0</v>
      </c>
      <c r="AD22" s="123">
        <f t="shared" si="9"/>
        <v>0</v>
      </c>
      <c r="AE22" s="123">
        <f t="shared" si="9"/>
        <v>0</v>
      </c>
      <c r="AF22" s="123">
        <f t="shared" si="9"/>
        <v>0</v>
      </c>
      <c r="AG22" s="123">
        <f t="shared" si="9"/>
        <v>0</v>
      </c>
      <c r="AH22" s="123">
        <f t="shared" si="9"/>
        <v>0</v>
      </c>
      <c r="AI22" s="123">
        <f t="shared" si="9"/>
        <v>0</v>
      </c>
      <c r="AJ22" s="123">
        <f t="shared" si="9"/>
        <v>3500</v>
      </c>
      <c r="AK22" s="123">
        <f t="shared" si="9"/>
        <v>0</v>
      </c>
      <c r="AL22" s="123">
        <f t="shared" si="9"/>
        <v>0</v>
      </c>
      <c r="AM22" s="124"/>
      <c r="AN22" s="124"/>
    </row>
    <row r="23" s="103" customFormat="1" ht="408.95" customHeight="1" spans="1:40">
      <c r="A23" s="125" t="s">
        <v>270</v>
      </c>
      <c r="B23" s="126" t="s">
        <v>271</v>
      </c>
      <c r="C23" s="127" t="s">
        <v>212</v>
      </c>
      <c r="D23" s="130" t="s">
        <v>272</v>
      </c>
      <c r="E23" s="131" t="s">
        <v>214</v>
      </c>
      <c r="F23" s="130" t="s">
        <v>215</v>
      </c>
      <c r="G23" s="134" t="s">
        <v>273</v>
      </c>
      <c r="H23" s="130" t="s">
        <v>274</v>
      </c>
      <c r="I23" s="131">
        <v>1</v>
      </c>
      <c r="J23" s="131">
        <v>9</v>
      </c>
      <c r="K23" s="131">
        <v>1</v>
      </c>
      <c r="L23" s="131"/>
      <c r="M23" s="131"/>
      <c r="N23" s="131"/>
      <c r="O23" s="131"/>
      <c r="P23" s="131"/>
      <c r="Q23" s="131"/>
      <c r="R23" s="131"/>
      <c r="S23" s="131">
        <v>2770</v>
      </c>
      <c r="T23" s="131">
        <v>10000</v>
      </c>
      <c r="U23" s="130" t="s">
        <v>275</v>
      </c>
      <c r="V23" s="130" t="s">
        <v>276</v>
      </c>
      <c r="W23" s="130" t="s">
        <v>275</v>
      </c>
      <c r="X23" s="130" t="s">
        <v>276</v>
      </c>
      <c r="Y23" s="130" t="s">
        <v>222</v>
      </c>
      <c r="Z23" s="131">
        <v>3500</v>
      </c>
      <c r="AA23" s="131"/>
      <c r="AB23" s="131"/>
      <c r="AC23" s="131"/>
      <c r="AD23" s="131"/>
      <c r="AE23" s="131"/>
      <c r="AF23" s="131"/>
      <c r="AG23" s="131"/>
      <c r="AH23" s="131"/>
      <c r="AI23" s="131"/>
      <c r="AJ23" s="131">
        <v>3500</v>
      </c>
      <c r="AK23" s="131"/>
      <c r="AL23" s="131"/>
      <c r="AM23" s="123" t="s">
        <v>277</v>
      </c>
      <c r="AN23" s="159" t="s">
        <v>278</v>
      </c>
    </row>
    <row r="24" s="102" customFormat="1" ht="30" customHeight="1" spans="1:40">
      <c r="A24" s="122" t="s">
        <v>207</v>
      </c>
      <c r="B24" s="121" t="s">
        <v>279</v>
      </c>
      <c r="C24" s="117"/>
      <c r="D24" s="121"/>
      <c r="E24" s="123"/>
      <c r="F24" s="124"/>
      <c r="G24" s="124"/>
      <c r="H24" s="124"/>
      <c r="I24" s="123">
        <f t="shared" ref="I24:T24" si="10">SUM(I25:I26)</f>
        <v>2</v>
      </c>
      <c r="J24" s="123"/>
      <c r="K24" s="123">
        <f t="shared" si="10"/>
        <v>2</v>
      </c>
      <c r="L24" s="123">
        <f t="shared" si="10"/>
        <v>0</v>
      </c>
      <c r="M24" s="123">
        <f t="shared" si="10"/>
        <v>0</v>
      </c>
      <c r="N24" s="123">
        <f t="shared" si="10"/>
        <v>0</v>
      </c>
      <c r="O24" s="123">
        <f t="shared" si="10"/>
        <v>0</v>
      </c>
      <c r="P24" s="123">
        <f t="shared" si="10"/>
        <v>0</v>
      </c>
      <c r="Q24" s="123">
        <f t="shared" si="10"/>
        <v>0</v>
      </c>
      <c r="R24" s="123">
        <f t="shared" si="10"/>
        <v>0</v>
      </c>
      <c r="S24" s="123">
        <f t="shared" si="10"/>
        <v>9280</v>
      </c>
      <c r="T24" s="123">
        <f t="shared" si="10"/>
        <v>33398</v>
      </c>
      <c r="U24" s="124"/>
      <c r="V24" s="124"/>
      <c r="W24" s="124"/>
      <c r="X24" s="124"/>
      <c r="Y24" s="124"/>
      <c r="Z24" s="123">
        <f t="shared" ref="Z24:AL24" si="11">SUM(Z25:Z26)</f>
        <v>182</v>
      </c>
      <c r="AA24" s="123">
        <f t="shared" si="11"/>
        <v>150</v>
      </c>
      <c r="AB24" s="123">
        <f t="shared" si="11"/>
        <v>150</v>
      </c>
      <c r="AC24" s="123">
        <f t="shared" si="11"/>
        <v>0</v>
      </c>
      <c r="AD24" s="123">
        <f t="shared" si="11"/>
        <v>0</v>
      </c>
      <c r="AE24" s="123">
        <f t="shared" si="11"/>
        <v>0</v>
      </c>
      <c r="AF24" s="123">
        <f t="shared" si="11"/>
        <v>0</v>
      </c>
      <c r="AG24" s="123">
        <f t="shared" si="11"/>
        <v>0</v>
      </c>
      <c r="AH24" s="123">
        <f t="shared" si="11"/>
        <v>0</v>
      </c>
      <c r="AI24" s="123">
        <f t="shared" si="11"/>
        <v>0</v>
      </c>
      <c r="AJ24" s="123">
        <f t="shared" si="11"/>
        <v>32</v>
      </c>
      <c r="AK24" s="123">
        <f t="shared" si="11"/>
        <v>0</v>
      </c>
      <c r="AL24" s="123">
        <f t="shared" si="11"/>
        <v>0</v>
      </c>
      <c r="AM24" s="124"/>
      <c r="AN24" s="124"/>
    </row>
    <row r="25" s="103" customFormat="1" ht="288" customHeight="1" spans="1:40">
      <c r="A25" s="125" t="s">
        <v>280</v>
      </c>
      <c r="B25" s="126" t="s">
        <v>281</v>
      </c>
      <c r="C25" s="135" t="s">
        <v>212</v>
      </c>
      <c r="D25" s="136" t="s">
        <v>282</v>
      </c>
      <c r="E25" s="135" t="s">
        <v>214</v>
      </c>
      <c r="F25" s="136" t="s">
        <v>215</v>
      </c>
      <c r="G25" s="136" t="s">
        <v>283</v>
      </c>
      <c r="H25" s="136" t="s">
        <v>284</v>
      </c>
      <c r="I25" s="131">
        <v>1</v>
      </c>
      <c r="J25" s="131">
        <v>72500</v>
      </c>
      <c r="K25" s="131">
        <v>1</v>
      </c>
      <c r="L25" s="131"/>
      <c r="M25" s="131"/>
      <c r="N25" s="131"/>
      <c r="O25" s="131"/>
      <c r="P25" s="131"/>
      <c r="Q25" s="131"/>
      <c r="R25" s="131"/>
      <c r="S25" s="131">
        <v>8600</v>
      </c>
      <c r="T25" s="131">
        <v>31000</v>
      </c>
      <c r="U25" s="136" t="s">
        <v>275</v>
      </c>
      <c r="V25" s="136" t="s">
        <v>276</v>
      </c>
      <c r="W25" s="149" t="s">
        <v>275</v>
      </c>
      <c r="X25" s="149" t="s">
        <v>276</v>
      </c>
      <c r="Y25" s="130" t="s">
        <v>222</v>
      </c>
      <c r="Z25" s="131">
        <v>150</v>
      </c>
      <c r="AA25" s="131">
        <v>150</v>
      </c>
      <c r="AB25" s="131">
        <v>150</v>
      </c>
      <c r="AC25" s="131"/>
      <c r="AD25" s="131"/>
      <c r="AE25" s="131"/>
      <c r="AF25" s="131"/>
      <c r="AG25" s="131"/>
      <c r="AH25" s="131"/>
      <c r="AI25" s="131"/>
      <c r="AJ25" s="131"/>
      <c r="AK25" s="131"/>
      <c r="AL25" s="131"/>
      <c r="AM25" s="136" t="s">
        <v>285</v>
      </c>
      <c r="AN25" s="136" t="s">
        <v>286</v>
      </c>
    </row>
    <row r="26" s="103" customFormat="1" ht="408" customHeight="1" spans="1:40">
      <c r="A26" s="125" t="s">
        <v>287</v>
      </c>
      <c r="B26" s="126" t="s">
        <v>288</v>
      </c>
      <c r="C26" s="135" t="s">
        <v>212</v>
      </c>
      <c r="D26" s="136" t="s">
        <v>289</v>
      </c>
      <c r="E26" s="135" t="s">
        <v>290</v>
      </c>
      <c r="F26" s="136" t="s">
        <v>291</v>
      </c>
      <c r="G26" s="136" t="s">
        <v>292</v>
      </c>
      <c r="H26" s="136" t="s">
        <v>293</v>
      </c>
      <c r="I26" s="131">
        <v>1</v>
      </c>
      <c r="J26" s="131">
        <v>4</v>
      </c>
      <c r="K26" s="131">
        <v>1</v>
      </c>
      <c r="L26" s="131"/>
      <c r="M26" s="131"/>
      <c r="N26" s="131"/>
      <c r="O26" s="131"/>
      <c r="P26" s="131"/>
      <c r="Q26" s="131"/>
      <c r="R26" s="131"/>
      <c r="S26" s="131">
        <v>680</v>
      </c>
      <c r="T26" s="131">
        <v>2398</v>
      </c>
      <c r="U26" s="136" t="s">
        <v>294</v>
      </c>
      <c r="V26" s="136" t="s">
        <v>295</v>
      </c>
      <c r="W26" s="130" t="s">
        <v>275</v>
      </c>
      <c r="X26" s="149" t="s">
        <v>276</v>
      </c>
      <c r="Y26" s="130" t="s">
        <v>222</v>
      </c>
      <c r="Z26" s="131">
        <v>32</v>
      </c>
      <c r="AA26" s="131"/>
      <c r="AB26" s="131"/>
      <c r="AC26" s="131"/>
      <c r="AD26" s="131"/>
      <c r="AE26" s="131"/>
      <c r="AF26" s="131"/>
      <c r="AG26" s="131"/>
      <c r="AH26" s="131"/>
      <c r="AI26" s="131"/>
      <c r="AJ26" s="131">
        <v>32</v>
      </c>
      <c r="AK26" s="131"/>
      <c r="AL26" s="131"/>
      <c r="AM26" s="136" t="s">
        <v>296</v>
      </c>
      <c r="AN26" s="136" t="s">
        <v>297</v>
      </c>
    </row>
    <row r="27" s="102" customFormat="1" ht="30" customHeight="1" spans="1:40">
      <c r="A27" s="137" t="s">
        <v>205</v>
      </c>
      <c r="B27" s="121" t="s">
        <v>50</v>
      </c>
      <c r="C27" s="117"/>
      <c r="D27" s="121"/>
      <c r="E27" s="123"/>
      <c r="F27" s="124"/>
      <c r="G27" s="124"/>
      <c r="H27" s="124"/>
      <c r="I27" s="123">
        <f t="shared" ref="I27:T27" si="12">I28</f>
        <v>1</v>
      </c>
      <c r="J27" s="123"/>
      <c r="K27" s="123">
        <f t="shared" si="12"/>
        <v>1</v>
      </c>
      <c r="L27" s="123">
        <f t="shared" si="12"/>
        <v>0</v>
      </c>
      <c r="M27" s="123">
        <f t="shared" si="12"/>
        <v>0</v>
      </c>
      <c r="N27" s="123">
        <f t="shared" si="12"/>
        <v>0</v>
      </c>
      <c r="O27" s="123">
        <f t="shared" si="12"/>
        <v>0</v>
      </c>
      <c r="P27" s="123">
        <f t="shared" si="12"/>
        <v>0</v>
      </c>
      <c r="Q27" s="123">
        <f t="shared" si="12"/>
        <v>0</v>
      </c>
      <c r="R27" s="123">
        <f t="shared" si="12"/>
        <v>0</v>
      </c>
      <c r="S27" s="123">
        <f t="shared" si="12"/>
        <v>338</v>
      </c>
      <c r="T27" s="123">
        <f t="shared" si="12"/>
        <v>1041</v>
      </c>
      <c r="U27" s="123"/>
      <c r="V27" s="123"/>
      <c r="W27" s="123"/>
      <c r="X27" s="123"/>
      <c r="Y27" s="123"/>
      <c r="Z27" s="123">
        <f t="shared" ref="Z27:AL27" si="13">Z28</f>
        <v>380</v>
      </c>
      <c r="AA27" s="123">
        <f t="shared" si="13"/>
        <v>380</v>
      </c>
      <c r="AB27" s="123">
        <f t="shared" si="13"/>
        <v>380</v>
      </c>
      <c r="AC27" s="123">
        <f t="shared" si="13"/>
        <v>0</v>
      </c>
      <c r="AD27" s="123">
        <f t="shared" si="13"/>
        <v>0</v>
      </c>
      <c r="AE27" s="123">
        <f t="shared" si="13"/>
        <v>0</v>
      </c>
      <c r="AF27" s="123">
        <f t="shared" si="13"/>
        <v>0</v>
      </c>
      <c r="AG27" s="123">
        <f t="shared" si="13"/>
        <v>0</v>
      </c>
      <c r="AH27" s="123">
        <f t="shared" si="13"/>
        <v>0</v>
      </c>
      <c r="AI27" s="123">
        <f t="shared" si="13"/>
        <v>0</v>
      </c>
      <c r="AJ27" s="123">
        <f t="shared" si="13"/>
        <v>0</v>
      </c>
      <c r="AK27" s="123">
        <f t="shared" si="13"/>
        <v>0</v>
      </c>
      <c r="AL27" s="123">
        <f t="shared" si="13"/>
        <v>0</v>
      </c>
      <c r="AM27" s="124"/>
      <c r="AN27" s="124"/>
    </row>
    <row r="28" s="103" customFormat="1" ht="408.95" customHeight="1" spans="1:40">
      <c r="A28" s="127">
        <v>10</v>
      </c>
      <c r="B28" s="126" t="s">
        <v>298</v>
      </c>
      <c r="C28" s="127" t="s">
        <v>212</v>
      </c>
      <c r="D28" s="126" t="s">
        <v>299</v>
      </c>
      <c r="E28" s="131" t="s">
        <v>290</v>
      </c>
      <c r="F28" s="130" t="s">
        <v>300</v>
      </c>
      <c r="G28" s="130" t="s">
        <v>301</v>
      </c>
      <c r="H28" s="130" t="s">
        <v>302</v>
      </c>
      <c r="I28" s="131">
        <v>1</v>
      </c>
      <c r="J28" s="131">
        <v>1</v>
      </c>
      <c r="K28" s="131">
        <v>1</v>
      </c>
      <c r="L28" s="131"/>
      <c r="M28" s="131"/>
      <c r="N28" s="131"/>
      <c r="O28" s="131"/>
      <c r="P28" s="131"/>
      <c r="Q28" s="131"/>
      <c r="R28" s="131"/>
      <c r="S28" s="131">
        <v>338</v>
      </c>
      <c r="T28" s="140">
        <v>1041</v>
      </c>
      <c r="U28" s="140" t="s">
        <v>303</v>
      </c>
      <c r="V28" s="140" t="s">
        <v>304</v>
      </c>
      <c r="W28" s="130" t="s">
        <v>220</v>
      </c>
      <c r="X28" s="130" t="s">
        <v>221</v>
      </c>
      <c r="Y28" s="130" t="s">
        <v>222</v>
      </c>
      <c r="Z28" s="131">
        <v>380</v>
      </c>
      <c r="AA28" s="131">
        <v>380</v>
      </c>
      <c r="AB28" s="131">
        <v>380</v>
      </c>
      <c r="AC28" s="131"/>
      <c r="AD28" s="131"/>
      <c r="AE28" s="131"/>
      <c r="AF28" s="131"/>
      <c r="AG28" s="131"/>
      <c r="AH28" s="131"/>
      <c r="AI28" s="131"/>
      <c r="AJ28" s="131"/>
      <c r="AK28" s="131"/>
      <c r="AL28" s="131"/>
      <c r="AM28" s="160" t="s">
        <v>305</v>
      </c>
      <c r="AN28" s="161" t="s">
        <v>306</v>
      </c>
    </row>
    <row r="29" s="101" customFormat="1" ht="30" customHeight="1" spans="1:40">
      <c r="A29" s="117" t="s">
        <v>205</v>
      </c>
      <c r="B29" s="121" t="s">
        <v>53</v>
      </c>
      <c r="C29" s="117"/>
      <c r="D29" s="121"/>
      <c r="E29" s="132"/>
      <c r="F29" s="133"/>
      <c r="G29" s="133"/>
      <c r="H29" s="133"/>
      <c r="I29" s="132">
        <f t="shared" ref="I29:T29" si="14">I30+I31+I36+I39</f>
        <v>6</v>
      </c>
      <c r="J29" s="132"/>
      <c r="K29" s="132">
        <f t="shared" si="14"/>
        <v>6</v>
      </c>
      <c r="L29" s="132">
        <f t="shared" si="14"/>
        <v>0</v>
      </c>
      <c r="M29" s="132">
        <f t="shared" si="14"/>
        <v>0</v>
      </c>
      <c r="N29" s="132">
        <f t="shared" si="14"/>
        <v>0</v>
      </c>
      <c r="O29" s="132">
        <f t="shared" si="14"/>
        <v>0</v>
      </c>
      <c r="P29" s="132">
        <f t="shared" si="14"/>
        <v>0</v>
      </c>
      <c r="Q29" s="132">
        <f t="shared" si="14"/>
        <v>0</v>
      </c>
      <c r="R29" s="132">
        <f t="shared" si="14"/>
        <v>0</v>
      </c>
      <c r="S29" s="132">
        <f t="shared" si="14"/>
        <v>11191</v>
      </c>
      <c r="T29" s="132">
        <f t="shared" si="14"/>
        <v>40345</v>
      </c>
      <c r="U29" s="133"/>
      <c r="V29" s="133"/>
      <c r="W29" s="133"/>
      <c r="X29" s="133"/>
      <c r="Y29" s="133"/>
      <c r="Z29" s="132">
        <f t="shared" ref="Z29:AL29" si="15">Z30+Z31+Z36+Z39</f>
        <v>6514</v>
      </c>
      <c r="AA29" s="132">
        <f t="shared" si="15"/>
        <v>4084</v>
      </c>
      <c r="AB29" s="132">
        <f t="shared" si="15"/>
        <v>4084</v>
      </c>
      <c r="AC29" s="132">
        <f t="shared" si="15"/>
        <v>0</v>
      </c>
      <c r="AD29" s="132">
        <f t="shared" si="15"/>
        <v>0</v>
      </c>
      <c r="AE29" s="132">
        <f t="shared" si="15"/>
        <v>0</v>
      </c>
      <c r="AF29" s="132">
        <f t="shared" si="15"/>
        <v>340</v>
      </c>
      <c r="AG29" s="132">
        <f t="shared" si="15"/>
        <v>240</v>
      </c>
      <c r="AH29" s="132">
        <f t="shared" si="15"/>
        <v>0</v>
      </c>
      <c r="AI29" s="132">
        <f t="shared" si="15"/>
        <v>0</v>
      </c>
      <c r="AJ29" s="132">
        <f t="shared" si="15"/>
        <v>1850</v>
      </c>
      <c r="AK29" s="132">
        <f t="shared" si="15"/>
        <v>0</v>
      </c>
      <c r="AL29" s="132">
        <f t="shared" si="15"/>
        <v>0</v>
      </c>
      <c r="AM29" s="133"/>
      <c r="AN29" s="133"/>
    </row>
    <row r="30" s="102" customFormat="1" ht="36.95" customHeight="1" spans="1:40">
      <c r="A30" s="122" t="s">
        <v>207</v>
      </c>
      <c r="B30" s="121" t="s">
        <v>307</v>
      </c>
      <c r="C30" s="117"/>
      <c r="D30" s="121"/>
      <c r="E30" s="123"/>
      <c r="F30" s="124"/>
      <c r="G30" s="124"/>
      <c r="H30" s="124"/>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4"/>
      <c r="AN30" s="124"/>
    </row>
    <row r="31" s="102" customFormat="1" ht="80.1" customHeight="1" spans="1:40">
      <c r="A31" s="122" t="s">
        <v>207</v>
      </c>
      <c r="B31" s="121" t="s">
        <v>308</v>
      </c>
      <c r="C31" s="117"/>
      <c r="D31" s="121"/>
      <c r="E31" s="123"/>
      <c r="F31" s="124"/>
      <c r="G31" s="124"/>
      <c r="H31" s="124"/>
      <c r="I31" s="123">
        <f>SUM(I32:I35)</f>
        <v>4</v>
      </c>
      <c r="J31" s="123"/>
      <c r="K31" s="123">
        <f t="shared" ref="K31:AL31" si="16">SUM(K32:K35)</f>
        <v>4</v>
      </c>
      <c r="L31" s="123">
        <f t="shared" si="16"/>
        <v>0</v>
      </c>
      <c r="M31" s="123">
        <f t="shared" si="16"/>
        <v>0</v>
      </c>
      <c r="N31" s="123">
        <f t="shared" si="16"/>
        <v>0</v>
      </c>
      <c r="O31" s="123">
        <f t="shared" si="16"/>
        <v>0</v>
      </c>
      <c r="P31" s="123">
        <f t="shared" si="16"/>
        <v>0</v>
      </c>
      <c r="Q31" s="123">
        <f t="shared" si="16"/>
        <v>0</v>
      </c>
      <c r="R31" s="123">
        <f t="shared" si="16"/>
        <v>0</v>
      </c>
      <c r="S31" s="123">
        <f t="shared" si="16"/>
        <v>9991</v>
      </c>
      <c r="T31" s="123">
        <f t="shared" si="16"/>
        <v>35995</v>
      </c>
      <c r="U31" s="123"/>
      <c r="V31" s="123"/>
      <c r="W31" s="123"/>
      <c r="X31" s="123"/>
      <c r="Y31" s="123"/>
      <c r="Z31" s="123">
        <f t="shared" si="16"/>
        <v>1964</v>
      </c>
      <c r="AA31" s="123">
        <f t="shared" si="16"/>
        <v>1384</v>
      </c>
      <c r="AB31" s="123">
        <f t="shared" si="16"/>
        <v>1384</v>
      </c>
      <c r="AC31" s="123">
        <f t="shared" si="16"/>
        <v>0</v>
      </c>
      <c r="AD31" s="123">
        <f t="shared" si="16"/>
        <v>0</v>
      </c>
      <c r="AE31" s="123">
        <f t="shared" si="16"/>
        <v>0</v>
      </c>
      <c r="AF31" s="123">
        <f t="shared" si="16"/>
        <v>340</v>
      </c>
      <c r="AG31" s="123">
        <f t="shared" si="16"/>
        <v>240</v>
      </c>
      <c r="AH31" s="123">
        <f t="shared" si="16"/>
        <v>0</v>
      </c>
      <c r="AI31" s="123">
        <f t="shared" si="16"/>
        <v>0</v>
      </c>
      <c r="AJ31" s="123">
        <f t="shared" si="16"/>
        <v>0</v>
      </c>
      <c r="AK31" s="123">
        <f t="shared" si="16"/>
        <v>0</v>
      </c>
      <c r="AL31" s="123">
        <f t="shared" si="16"/>
        <v>0</v>
      </c>
      <c r="AM31" s="124"/>
      <c r="AN31" s="124"/>
    </row>
    <row r="32" s="103" customFormat="1" ht="324.95" customHeight="1" spans="1:40">
      <c r="A32" s="125" t="s">
        <v>309</v>
      </c>
      <c r="B32" s="126" t="s">
        <v>310</v>
      </c>
      <c r="C32" s="127" t="s">
        <v>212</v>
      </c>
      <c r="D32" s="138" t="s">
        <v>311</v>
      </c>
      <c r="E32" s="131" t="s">
        <v>214</v>
      </c>
      <c r="F32" s="130" t="s">
        <v>215</v>
      </c>
      <c r="G32" s="130" t="s">
        <v>312</v>
      </c>
      <c r="H32" s="130" t="s">
        <v>313</v>
      </c>
      <c r="I32" s="131">
        <v>1</v>
      </c>
      <c r="J32" s="131">
        <v>4900</v>
      </c>
      <c r="K32" s="131">
        <v>1</v>
      </c>
      <c r="L32" s="131"/>
      <c r="M32" s="131"/>
      <c r="N32" s="131"/>
      <c r="O32" s="131"/>
      <c r="P32" s="131"/>
      <c r="Q32" s="131"/>
      <c r="R32" s="131"/>
      <c r="S32" s="131">
        <v>30</v>
      </c>
      <c r="T32" s="131">
        <v>70</v>
      </c>
      <c r="U32" s="128" t="s">
        <v>314</v>
      </c>
      <c r="V32" s="128" t="s">
        <v>315</v>
      </c>
      <c r="W32" s="130" t="s">
        <v>316</v>
      </c>
      <c r="X32" s="130" t="s">
        <v>317</v>
      </c>
      <c r="Y32" s="130" t="s">
        <v>318</v>
      </c>
      <c r="Z32" s="131">
        <v>240</v>
      </c>
      <c r="AA32" s="131"/>
      <c r="AB32" s="131"/>
      <c r="AC32" s="131"/>
      <c r="AD32" s="131"/>
      <c r="AE32" s="131"/>
      <c r="AF32" s="131"/>
      <c r="AG32" s="131">
        <v>240</v>
      </c>
      <c r="AH32" s="131"/>
      <c r="AI32" s="131"/>
      <c r="AJ32" s="131"/>
      <c r="AK32" s="131"/>
      <c r="AL32" s="131"/>
      <c r="AM32" s="128" t="s">
        <v>319</v>
      </c>
      <c r="AN32" s="128" t="s">
        <v>320</v>
      </c>
    </row>
    <row r="33" s="103" customFormat="1" ht="264.95" customHeight="1" spans="1:40">
      <c r="A33" s="125" t="s">
        <v>321</v>
      </c>
      <c r="B33" s="126" t="s">
        <v>322</v>
      </c>
      <c r="C33" s="127" t="s">
        <v>212</v>
      </c>
      <c r="D33" s="126" t="s">
        <v>323</v>
      </c>
      <c r="E33" s="131" t="s">
        <v>214</v>
      </c>
      <c r="F33" s="130" t="s">
        <v>215</v>
      </c>
      <c r="G33" s="130" t="s">
        <v>324</v>
      </c>
      <c r="H33" s="130" t="s">
        <v>325</v>
      </c>
      <c r="I33" s="131">
        <v>1</v>
      </c>
      <c r="J33" s="131">
        <v>11000</v>
      </c>
      <c r="K33" s="131">
        <v>1</v>
      </c>
      <c r="L33" s="131"/>
      <c r="M33" s="131"/>
      <c r="N33" s="131"/>
      <c r="O33" s="131"/>
      <c r="P33" s="131"/>
      <c r="Q33" s="131"/>
      <c r="R33" s="131"/>
      <c r="S33" s="131">
        <v>281</v>
      </c>
      <c r="T33" s="131">
        <v>923</v>
      </c>
      <c r="U33" s="130" t="s">
        <v>326</v>
      </c>
      <c r="V33" s="130" t="s">
        <v>327</v>
      </c>
      <c r="W33" s="130" t="s">
        <v>316</v>
      </c>
      <c r="X33" s="130" t="s">
        <v>317</v>
      </c>
      <c r="Y33" s="130" t="s">
        <v>318</v>
      </c>
      <c r="Z33" s="131">
        <v>340</v>
      </c>
      <c r="AA33" s="131"/>
      <c r="AB33" s="131"/>
      <c r="AC33" s="131"/>
      <c r="AD33" s="131"/>
      <c r="AE33" s="131"/>
      <c r="AF33" s="131">
        <v>340</v>
      </c>
      <c r="AG33" s="131"/>
      <c r="AH33" s="131"/>
      <c r="AI33" s="131"/>
      <c r="AJ33" s="131"/>
      <c r="AK33" s="131"/>
      <c r="AL33" s="131"/>
      <c r="AM33" s="130" t="s">
        <v>328</v>
      </c>
      <c r="AN33" s="130" t="s">
        <v>329</v>
      </c>
    </row>
    <row r="34" s="103" customFormat="1" ht="270" customHeight="1" spans="1:40">
      <c r="A34" s="125" t="s">
        <v>330</v>
      </c>
      <c r="B34" s="126" t="s">
        <v>331</v>
      </c>
      <c r="C34" s="127" t="s">
        <v>212</v>
      </c>
      <c r="D34" s="126" t="s">
        <v>332</v>
      </c>
      <c r="E34" s="131" t="s">
        <v>214</v>
      </c>
      <c r="F34" s="130" t="s">
        <v>333</v>
      </c>
      <c r="G34" s="130" t="s">
        <v>283</v>
      </c>
      <c r="H34" s="130" t="s">
        <v>334</v>
      </c>
      <c r="I34" s="131">
        <v>1</v>
      </c>
      <c r="J34" s="131">
        <v>25605</v>
      </c>
      <c r="K34" s="131">
        <v>1</v>
      </c>
      <c r="L34" s="131"/>
      <c r="M34" s="131"/>
      <c r="N34" s="131"/>
      <c r="O34" s="131"/>
      <c r="P34" s="131"/>
      <c r="Q34" s="131"/>
      <c r="R34" s="131"/>
      <c r="S34" s="131">
        <v>9173</v>
      </c>
      <c r="T34" s="131">
        <v>33469</v>
      </c>
      <c r="U34" s="130" t="s">
        <v>316</v>
      </c>
      <c r="V34" s="130" t="s">
        <v>317</v>
      </c>
      <c r="W34" s="130" t="s">
        <v>316</v>
      </c>
      <c r="X34" s="130" t="s">
        <v>317</v>
      </c>
      <c r="Y34" s="130" t="s">
        <v>318</v>
      </c>
      <c r="Z34" s="131">
        <v>614</v>
      </c>
      <c r="AA34" s="131">
        <v>614</v>
      </c>
      <c r="AB34" s="131">
        <v>614</v>
      </c>
      <c r="AC34" s="131"/>
      <c r="AD34" s="131"/>
      <c r="AE34" s="131"/>
      <c r="AF34" s="131"/>
      <c r="AG34" s="131"/>
      <c r="AH34" s="131"/>
      <c r="AI34" s="131"/>
      <c r="AJ34" s="131"/>
      <c r="AK34" s="131"/>
      <c r="AL34" s="131"/>
      <c r="AM34" s="130" t="s">
        <v>335</v>
      </c>
      <c r="AN34" s="130" t="s">
        <v>336</v>
      </c>
    </row>
    <row r="35" s="103" customFormat="1" ht="270" customHeight="1" spans="1:40">
      <c r="A35" s="125" t="s">
        <v>337</v>
      </c>
      <c r="B35" s="126" t="s">
        <v>338</v>
      </c>
      <c r="C35" s="131" t="s">
        <v>212</v>
      </c>
      <c r="D35" s="130" t="s">
        <v>339</v>
      </c>
      <c r="E35" s="131" t="s">
        <v>214</v>
      </c>
      <c r="F35" s="131" t="s">
        <v>215</v>
      </c>
      <c r="G35" s="131" t="s">
        <v>340</v>
      </c>
      <c r="H35" s="139" t="s">
        <v>341</v>
      </c>
      <c r="I35" s="131">
        <v>1</v>
      </c>
      <c r="J35" s="131">
        <v>400</v>
      </c>
      <c r="K35" s="131">
        <v>1</v>
      </c>
      <c r="L35" s="131"/>
      <c r="M35" s="131"/>
      <c r="N35" s="131"/>
      <c r="O35" s="131"/>
      <c r="P35" s="131"/>
      <c r="Q35" s="131"/>
      <c r="R35" s="131"/>
      <c r="S35" s="131">
        <v>507</v>
      </c>
      <c r="T35" s="140">
        <v>1533</v>
      </c>
      <c r="U35" s="131" t="s">
        <v>303</v>
      </c>
      <c r="V35" s="131" t="s">
        <v>304</v>
      </c>
      <c r="W35" s="150" t="s">
        <v>316</v>
      </c>
      <c r="X35" s="150" t="s">
        <v>317</v>
      </c>
      <c r="Y35" s="150" t="s">
        <v>318</v>
      </c>
      <c r="Z35" s="131">
        <v>770</v>
      </c>
      <c r="AA35" s="131">
        <v>770</v>
      </c>
      <c r="AB35" s="131">
        <v>770</v>
      </c>
      <c r="AC35" s="131"/>
      <c r="AD35" s="131"/>
      <c r="AE35" s="131"/>
      <c r="AF35" s="131"/>
      <c r="AG35" s="131"/>
      <c r="AH35" s="131"/>
      <c r="AI35" s="131"/>
      <c r="AJ35" s="131"/>
      <c r="AK35" s="131"/>
      <c r="AL35" s="131"/>
      <c r="AM35" s="139" t="s">
        <v>342</v>
      </c>
      <c r="AN35" s="139" t="s">
        <v>343</v>
      </c>
    </row>
    <row r="36" s="102" customFormat="1" ht="120.95" customHeight="1" spans="1:40">
      <c r="A36" s="122" t="s">
        <v>207</v>
      </c>
      <c r="B36" s="121" t="s">
        <v>344</v>
      </c>
      <c r="C36" s="117"/>
      <c r="D36" s="121"/>
      <c r="E36" s="123"/>
      <c r="F36" s="124"/>
      <c r="G36" s="124"/>
      <c r="H36" s="124"/>
      <c r="I36" s="123">
        <f t="shared" ref="I36:T36" si="17">SUM(I37:I38)</f>
        <v>2</v>
      </c>
      <c r="J36" s="123"/>
      <c r="K36" s="123">
        <f t="shared" si="17"/>
        <v>2</v>
      </c>
      <c r="L36" s="123">
        <f t="shared" si="17"/>
        <v>0</v>
      </c>
      <c r="M36" s="123">
        <f t="shared" si="17"/>
        <v>0</v>
      </c>
      <c r="N36" s="123">
        <f t="shared" si="17"/>
        <v>0</v>
      </c>
      <c r="O36" s="123">
        <f t="shared" si="17"/>
        <v>0</v>
      </c>
      <c r="P36" s="123">
        <f t="shared" si="17"/>
        <v>0</v>
      </c>
      <c r="Q36" s="123">
        <f t="shared" si="17"/>
        <v>0</v>
      </c>
      <c r="R36" s="123">
        <f t="shared" si="17"/>
        <v>0</v>
      </c>
      <c r="S36" s="123">
        <f t="shared" si="17"/>
        <v>1200</v>
      </c>
      <c r="T36" s="123">
        <f t="shared" si="17"/>
        <v>4350</v>
      </c>
      <c r="U36" s="123"/>
      <c r="V36" s="123"/>
      <c r="W36" s="123"/>
      <c r="X36" s="123"/>
      <c r="Y36" s="123"/>
      <c r="Z36" s="123">
        <f t="shared" ref="Z36:AL36" si="18">SUM(Z37:Z38)</f>
        <v>4550</v>
      </c>
      <c r="AA36" s="123">
        <f t="shared" si="18"/>
        <v>2700</v>
      </c>
      <c r="AB36" s="123">
        <f t="shared" si="18"/>
        <v>2700</v>
      </c>
      <c r="AC36" s="123">
        <f t="shared" si="18"/>
        <v>0</v>
      </c>
      <c r="AD36" s="123">
        <f t="shared" si="18"/>
        <v>0</v>
      </c>
      <c r="AE36" s="123">
        <f t="shared" si="18"/>
        <v>0</v>
      </c>
      <c r="AF36" s="123">
        <f t="shared" si="18"/>
        <v>0</v>
      </c>
      <c r="AG36" s="123">
        <f t="shared" si="18"/>
        <v>0</v>
      </c>
      <c r="AH36" s="123">
        <f t="shared" si="18"/>
        <v>0</v>
      </c>
      <c r="AI36" s="123">
        <f t="shared" si="18"/>
        <v>0</v>
      </c>
      <c r="AJ36" s="123">
        <f t="shared" si="18"/>
        <v>1850</v>
      </c>
      <c r="AK36" s="123">
        <f t="shared" si="18"/>
        <v>0</v>
      </c>
      <c r="AL36" s="123">
        <f t="shared" si="18"/>
        <v>0</v>
      </c>
      <c r="AM36" s="124"/>
      <c r="AN36" s="124"/>
    </row>
    <row r="37" s="103" customFormat="1" ht="297" customHeight="1" spans="1:40">
      <c r="A37" s="125" t="s">
        <v>345</v>
      </c>
      <c r="B37" s="126" t="s">
        <v>346</v>
      </c>
      <c r="C37" s="131" t="s">
        <v>212</v>
      </c>
      <c r="D37" s="130" t="s">
        <v>347</v>
      </c>
      <c r="E37" s="131" t="s">
        <v>214</v>
      </c>
      <c r="F37" s="130" t="s">
        <v>215</v>
      </c>
      <c r="G37" s="130" t="s">
        <v>348</v>
      </c>
      <c r="H37" s="130" t="s">
        <v>349</v>
      </c>
      <c r="I37" s="131">
        <v>1</v>
      </c>
      <c r="J37" s="131">
        <v>6200</v>
      </c>
      <c r="K37" s="131">
        <v>1</v>
      </c>
      <c r="L37" s="131"/>
      <c r="M37" s="131"/>
      <c r="N37" s="131"/>
      <c r="O37" s="131"/>
      <c r="P37" s="131"/>
      <c r="Q37" s="131"/>
      <c r="R37" s="131"/>
      <c r="S37" s="131">
        <v>100</v>
      </c>
      <c r="T37" s="131">
        <v>360</v>
      </c>
      <c r="U37" s="130" t="s">
        <v>255</v>
      </c>
      <c r="V37" s="130" t="s">
        <v>256</v>
      </c>
      <c r="W37" s="130" t="s">
        <v>220</v>
      </c>
      <c r="X37" s="130" t="s">
        <v>257</v>
      </c>
      <c r="Y37" s="130" t="s">
        <v>222</v>
      </c>
      <c r="Z37" s="131">
        <v>2700</v>
      </c>
      <c r="AA37" s="131">
        <v>2700</v>
      </c>
      <c r="AB37" s="131">
        <v>2700</v>
      </c>
      <c r="AC37" s="131"/>
      <c r="AD37" s="131"/>
      <c r="AE37" s="131"/>
      <c r="AF37" s="131"/>
      <c r="AG37" s="131"/>
      <c r="AH37" s="131"/>
      <c r="AI37" s="131"/>
      <c r="AJ37" s="131"/>
      <c r="AK37" s="131"/>
      <c r="AL37" s="131"/>
      <c r="AM37" s="141" t="s">
        <v>350</v>
      </c>
      <c r="AN37" s="141" t="s">
        <v>351</v>
      </c>
    </row>
    <row r="38" s="103" customFormat="1" ht="285.95" customHeight="1" spans="1:40">
      <c r="A38" s="125" t="s">
        <v>352</v>
      </c>
      <c r="B38" s="126" t="s">
        <v>353</v>
      </c>
      <c r="C38" s="140" t="s">
        <v>212</v>
      </c>
      <c r="D38" s="141" t="s">
        <v>354</v>
      </c>
      <c r="E38" s="140" t="s">
        <v>214</v>
      </c>
      <c r="F38" s="141" t="s">
        <v>215</v>
      </c>
      <c r="G38" s="130" t="s">
        <v>355</v>
      </c>
      <c r="H38" s="130" t="s">
        <v>356</v>
      </c>
      <c r="I38" s="131">
        <v>1</v>
      </c>
      <c r="J38" s="131">
        <v>3598</v>
      </c>
      <c r="K38" s="131">
        <v>1</v>
      </c>
      <c r="L38" s="131"/>
      <c r="M38" s="131"/>
      <c r="N38" s="131"/>
      <c r="O38" s="131"/>
      <c r="P38" s="131"/>
      <c r="Q38" s="131"/>
      <c r="R38" s="131"/>
      <c r="S38" s="131">
        <v>1100</v>
      </c>
      <c r="T38" s="131">
        <v>3990</v>
      </c>
      <c r="U38" s="141" t="s">
        <v>275</v>
      </c>
      <c r="V38" s="141" t="s">
        <v>276</v>
      </c>
      <c r="W38" s="130" t="s">
        <v>275</v>
      </c>
      <c r="X38" s="149" t="s">
        <v>276</v>
      </c>
      <c r="Y38" s="130" t="s">
        <v>222</v>
      </c>
      <c r="Z38" s="131">
        <v>1850</v>
      </c>
      <c r="AA38" s="131"/>
      <c r="AB38" s="131"/>
      <c r="AC38" s="131"/>
      <c r="AD38" s="131"/>
      <c r="AE38" s="131"/>
      <c r="AF38" s="131"/>
      <c r="AG38" s="131"/>
      <c r="AH38" s="131"/>
      <c r="AI38" s="131"/>
      <c r="AJ38" s="131">
        <v>1850</v>
      </c>
      <c r="AK38" s="131"/>
      <c r="AL38" s="131"/>
      <c r="AM38" s="123" t="s">
        <v>357</v>
      </c>
      <c r="AN38" s="159" t="s">
        <v>358</v>
      </c>
    </row>
    <row r="39" s="102" customFormat="1" ht="51" customHeight="1" spans="1:40">
      <c r="A39" s="122" t="s">
        <v>207</v>
      </c>
      <c r="B39" s="121" t="s">
        <v>44</v>
      </c>
      <c r="C39" s="117"/>
      <c r="D39" s="121"/>
      <c r="E39" s="123"/>
      <c r="F39" s="124"/>
      <c r="G39" s="124"/>
      <c r="H39" s="124"/>
      <c r="I39" s="123"/>
      <c r="J39" s="123"/>
      <c r="K39" s="123"/>
      <c r="L39" s="123"/>
      <c r="M39" s="123"/>
      <c r="N39" s="123"/>
      <c r="O39" s="123"/>
      <c r="P39" s="123"/>
      <c r="Q39" s="123"/>
      <c r="R39" s="123"/>
      <c r="S39" s="123"/>
      <c r="T39" s="123"/>
      <c r="U39" s="124"/>
      <c r="V39" s="124"/>
      <c r="W39" s="124"/>
      <c r="X39" s="124"/>
      <c r="Y39" s="124"/>
      <c r="Z39" s="123"/>
      <c r="AA39" s="123"/>
      <c r="AB39" s="123"/>
      <c r="AC39" s="123"/>
      <c r="AD39" s="123"/>
      <c r="AE39" s="123"/>
      <c r="AF39" s="123"/>
      <c r="AG39" s="123"/>
      <c r="AH39" s="123"/>
      <c r="AI39" s="123"/>
      <c r="AJ39" s="123"/>
      <c r="AK39" s="123"/>
      <c r="AL39" s="123"/>
      <c r="AM39" s="124"/>
      <c r="AN39" s="124"/>
    </row>
    <row r="40" s="101" customFormat="1" ht="99.95" customHeight="1" spans="1:40">
      <c r="A40" s="117" t="s">
        <v>205</v>
      </c>
      <c r="B40" s="121" t="s">
        <v>55</v>
      </c>
      <c r="C40" s="117"/>
      <c r="D40" s="121"/>
      <c r="E40" s="132"/>
      <c r="F40" s="133"/>
      <c r="G40" s="133"/>
      <c r="H40" s="133"/>
      <c r="I40" s="132">
        <f t="shared" ref="I40:T40" si="19">SUM(I41:I41)</f>
        <v>1</v>
      </c>
      <c r="J40" s="132"/>
      <c r="K40" s="132">
        <f t="shared" si="19"/>
        <v>1</v>
      </c>
      <c r="L40" s="132">
        <f t="shared" si="19"/>
        <v>0</v>
      </c>
      <c r="M40" s="132">
        <f t="shared" si="19"/>
        <v>0</v>
      </c>
      <c r="N40" s="132">
        <f t="shared" si="19"/>
        <v>0</v>
      </c>
      <c r="O40" s="132">
        <f t="shared" si="19"/>
        <v>0</v>
      </c>
      <c r="P40" s="132">
        <f t="shared" si="19"/>
        <v>0</v>
      </c>
      <c r="Q40" s="132">
        <f t="shared" si="19"/>
        <v>0</v>
      </c>
      <c r="R40" s="132">
        <f t="shared" si="19"/>
        <v>0</v>
      </c>
      <c r="S40" s="132">
        <f t="shared" si="19"/>
        <v>378</v>
      </c>
      <c r="T40" s="132">
        <f t="shared" si="19"/>
        <v>1420</v>
      </c>
      <c r="U40" s="132"/>
      <c r="V40" s="132"/>
      <c r="W40" s="132"/>
      <c r="X40" s="132"/>
      <c r="Y40" s="132"/>
      <c r="Z40" s="132">
        <f t="shared" ref="Z40:AL40" si="20">SUM(Z41:Z41)</f>
        <v>380</v>
      </c>
      <c r="AA40" s="132">
        <f t="shared" si="20"/>
        <v>380</v>
      </c>
      <c r="AB40" s="132">
        <f t="shared" si="20"/>
        <v>380</v>
      </c>
      <c r="AC40" s="132">
        <f t="shared" si="20"/>
        <v>0</v>
      </c>
      <c r="AD40" s="132">
        <f t="shared" si="20"/>
        <v>0</v>
      </c>
      <c r="AE40" s="132">
        <f t="shared" si="20"/>
        <v>0</v>
      </c>
      <c r="AF40" s="132">
        <f t="shared" si="20"/>
        <v>0</v>
      </c>
      <c r="AG40" s="132">
        <f t="shared" si="20"/>
        <v>0</v>
      </c>
      <c r="AH40" s="132">
        <f t="shared" si="20"/>
        <v>0</v>
      </c>
      <c r="AI40" s="132">
        <f t="shared" si="20"/>
        <v>0</v>
      </c>
      <c r="AJ40" s="132">
        <f t="shared" si="20"/>
        <v>0</v>
      </c>
      <c r="AK40" s="132">
        <f t="shared" si="20"/>
        <v>0</v>
      </c>
      <c r="AL40" s="132">
        <f t="shared" si="20"/>
        <v>0</v>
      </c>
      <c r="AM40" s="133"/>
      <c r="AN40" s="133"/>
    </row>
    <row r="41" s="103" customFormat="1" ht="171.95" customHeight="1" spans="1:40">
      <c r="A41" s="127">
        <v>17</v>
      </c>
      <c r="B41" s="126" t="s">
        <v>359</v>
      </c>
      <c r="C41" s="131" t="s">
        <v>212</v>
      </c>
      <c r="D41" s="130" t="s">
        <v>360</v>
      </c>
      <c r="E41" s="131" t="s">
        <v>214</v>
      </c>
      <c r="F41" s="142" t="s">
        <v>215</v>
      </c>
      <c r="G41" s="130" t="s">
        <v>361</v>
      </c>
      <c r="H41" s="130" t="s">
        <v>362</v>
      </c>
      <c r="I41" s="131">
        <v>1</v>
      </c>
      <c r="J41" s="131"/>
      <c r="K41" s="131">
        <v>1</v>
      </c>
      <c r="L41" s="131"/>
      <c r="M41" s="131"/>
      <c r="N41" s="131"/>
      <c r="O41" s="131"/>
      <c r="P41" s="131"/>
      <c r="Q41" s="131"/>
      <c r="R41" s="131"/>
      <c r="S41" s="131">
        <v>378</v>
      </c>
      <c r="T41" s="131">
        <v>1420</v>
      </c>
      <c r="U41" s="141" t="s">
        <v>363</v>
      </c>
      <c r="V41" s="141" t="s">
        <v>364</v>
      </c>
      <c r="W41" s="130" t="s">
        <v>365</v>
      </c>
      <c r="X41" s="130" t="s">
        <v>366</v>
      </c>
      <c r="Y41" s="130" t="s">
        <v>367</v>
      </c>
      <c r="Z41" s="131">
        <v>380</v>
      </c>
      <c r="AA41" s="131">
        <v>380</v>
      </c>
      <c r="AB41" s="131">
        <v>380</v>
      </c>
      <c r="AC41" s="131"/>
      <c r="AD41" s="131"/>
      <c r="AE41" s="131"/>
      <c r="AF41" s="131"/>
      <c r="AG41" s="131"/>
      <c r="AH41" s="131"/>
      <c r="AI41" s="131"/>
      <c r="AJ41" s="131"/>
      <c r="AK41" s="131"/>
      <c r="AL41" s="131"/>
      <c r="AM41" s="130" t="s">
        <v>368</v>
      </c>
      <c r="AN41" s="130" t="s">
        <v>369</v>
      </c>
    </row>
    <row r="42" s="102" customFormat="1" ht="30" customHeight="1" spans="1:40">
      <c r="A42" s="137" t="s">
        <v>205</v>
      </c>
      <c r="B42" s="121" t="s">
        <v>370</v>
      </c>
      <c r="C42" s="117"/>
      <c r="D42" s="121"/>
      <c r="E42" s="123"/>
      <c r="F42" s="124"/>
      <c r="G42" s="124"/>
      <c r="H42" s="124"/>
      <c r="I42" s="123"/>
      <c r="J42" s="123"/>
      <c r="K42" s="123"/>
      <c r="L42" s="123"/>
      <c r="M42" s="123"/>
      <c r="N42" s="123"/>
      <c r="O42" s="123"/>
      <c r="P42" s="123"/>
      <c r="Q42" s="123"/>
      <c r="R42" s="123"/>
      <c r="S42" s="123"/>
      <c r="T42" s="123"/>
      <c r="U42" s="124"/>
      <c r="V42" s="124"/>
      <c r="W42" s="124"/>
      <c r="X42" s="124"/>
      <c r="Y42" s="124"/>
      <c r="Z42" s="123"/>
      <c r="AA42" s="123"/>
      <c r="AB42" s="123"/>
      <c r="AC42" s="123"/>
      <c r="AD42" s="123"/>
      <c r="AE42" s="123"/>
      <c r="AF42" s="123"/>
      <c r="AG42" s="123"/>
      <c r="AH42" s="123"/>
      <c r="AI42" s="123"/>
      <c r="AJ42" s="123"/>
      <c r="AK42" s="123"/>
      <c r="AL42" s="123"/>
      <c r="AM42" s="124"/>
      <c r="AN42" s="124"/>
    </row>
    <row r="43" s="102" customFormat="1" ht="75" customHeight="1" spans="1:40">
      <c r="A43" s="137" t="s">
        <v>205</v>
      </c>
      <c r="B43" s="121" t="s">
        <v>371</v>
      </c>
      <c r="C43" s="117"/>
      <c r="D43" s="121"/>
      <c r="E43" s="123"/>
      <c r="F43" s="124"/>
      <c r="G43" s="124"/>
      <c r="H43" s="124"/>
      <c r="I43" s="123"/>
      <c r="J43" s="123"/>
      <c r="K43" s="123"/>
      <c r="L43" s="123"/>
      <c r="M43" s="123"/>
      <c r="N43" s="123"/>
      <c r="O43" s="123"/>
      <c r="P43" s="123"/>
      <c r="Q43" s="123"/>
      <c r="R43" s="123"/>
      <c r="S43" s="123"/>
      <c r="T43" s="123"/>
      <c r="U43" s="124"/>
      <c r="V43" s="124"/>
      <c r="W43" s="124"/>
      <c r="X43" s="124"/>
      <c r="Y43" s="124"/>
      <c r="Z43" s="123"/>
      <c r="AA43" s="123"/>
      <c r="AB43" s="123"/>
      <c r="AC43" s="123"/>
      <c r="AD43" s="123"/>
      <c r="AE43" s="123"/>
      <c r="AF43" s="123"/>
      <c r="AG43" s="123"/>
      <c r="AH43" s="123"/>
      <c r="AI43" s="123"/>
      <c r="AJ43" s="123"/>
      <c r="AK43" s="123"/>
      <c r="AL43" s="123"/>
      <c r="AM43" s="124"/>
      <c r="AN43" s="124"/>
    </row>
    <row r="44" s="101" customFormat="1" ht="60" customHeight="1" spans="1:40">
      <c r="A44" s="117" t="s">
        <v>204</v>
      </c>
      <c r="B44" s="121" t="s">
        <v>60</v>
      </c>
      <c r="C44" s="117"/>
      <c r="D44" s="121"/>
      <c r="E44" s="132"/>
      <c r="F44" s="133"/>
      <c r="G44" s="133"/>
      <c r="H44" s="133"/>
      <c r="I44" s="132">
        <f t="shared" ref="I44:T44" si="21">I45+I46+I47+I49</f>
        <v>1</v>
      </c>
      <c r="J44" s="132"/>
      <c r="K44" s="132">
        <f t="shared" si="21"/>
        <v>1</v>
      </c>
      <c r="L44" s="132">
        <f t="shared" si="21"/>
        <v>0</v>
      </c>
      <c r="M44" s="132">
        <f t="shared" si="21"/>
        <v>0</v>
      </c>
      <c r="N44" s="132">
        <f t="shared" si="21"/>
        <v>0</v>
      </c>
      <c r="O44" s="132">
        <f t="shared" si="21"/>
        <v>0</v>
      </c>
      <c r="P44" s="132">
        <f t="shared" si="21"/>
        <v>0</v>
      </c>
      <c r="Q44" s="132">
        <f t="shared" si="21"/>
        <v>0</v>
      </c>
      <c r="R44" s="132">
        <f t="shared" si="21"/>
        <v>0</v>
      </c>
      <c r="S44" s="132">
        <f t="shared" si="21"/>
        <v>37</v>
      </c>
      <c r="T44" s="132">
        <f t="shared" si="21"/>
        <v>131</v>
      </c>
      <c r="U44" s="133"/>
      <c r="V44" s="133"/>
      <c r="W44" s="133"/>
      <c r="X44" s="133"/>
      <c r="Y44" s="133"/>
      <c r="Z44" s="132">
        <f t="shared" ref="Z44:AL44" si="22">Z45+Z46+Z47+Z49</f>
        <v>180</v>
      </c>
      <c r="AA44" s="132">
        <f t="shared" si="22"/>
        <v>180</v>
      </c>
      <c r="AB44" s="132">
        <f t="shared" si="22"/>
        <v>180</v>
      </c>
      <c r="AC44" s="132">
        <f t="shared" si="22"/>
        <v>0</v>
      </c>
      <c r="AD44" s="132">
        <f t="shared" si="22"/>
        <v>0</v>
      </c>
      <c r="AE44" s="132">
        <f t="shared" si="22"/>
        <v>0</v>
      </c>
      <c r="AF44" s="132">
        <f t="shared" si="22"/>
        <v>0</v>
      </c>
      <c r="AG44" s="132">
        <f t="shared" si="22"/>
        <v>0</v>
      </c>
      <c r="AH44" s="132">
        <f t="shared" si="22"/>
        <v>0</v>
      </c>
      <c r="AI44" s="132">
        <f t="shared" si="22"/>
        <v>0</v>
      </c>
      <c r="AJ44" s="132">
        <f t="shared" si="22"/>
        <v>0</v>
      </c>
      <c r="AK44" s="132">
        <f t="shared" si="22"/>
        <v>0</v>
      </c>
      <c r="AL44" s="132">
        <f t="shared" si="22"/>
        <v>0</v>
      </c>
      <c r="AM44" s="133"/>
      <c r="AN44" s="133"/>
    </row>
    <row r="45" s="102" customFormat="1" ht="47.1" customHeight="1" spans="1:40">
      <c r="A45" s="137" t="s">
        <v>205</v>
      </c>
      <c r="B45" s="121" t="s">
        <v>62</v>
      </c>
      <c r="C45" s="117"/>
      <c r="D45" s="121"/>
      <c r="E45" s="123"/>
      <c r="F45" s="124"/>
      <c r="G45" s="124"/>
      <c r="H45" s="124"/>
      <c r="I45" s="123"/>
      <c r="J45" s="123"/>
      <c r="K45" s="123"/>
      <c r="L45" s="123"/>
      <c r="M45" s="123"/>
      <c r="N45" s="123"/>
      <c r="O45" s="123"/>
      <c r="P45" s="123"/>
      <c r="Q45" s="123"/>
      <c r="R45" s="123"/>
      <c r="S45" s="123"/>
      <c r="T45" s="123"/>
      <c r="U45" s="124"/>
      <c r="V45" s="124"/>
      <c r="W45" s="124"/>
      <c r="X45" s="124"/>
      <c r="Y45" s="124"/>
      <c r="Z45" s="123"/>
      <c r="AA45" s="123"/>
      <c r="AB45" s="123"/>
      <c r="AC45" s="123"/>
      <c r="AD45" s="123"/>
      <c r="AE45" s="123"/>
      <c r="AF45" s="123"/>
      <c r="AG45" s="123"/>
      <c r="AH45" s="123"/>
      <c r="AI45" s="123"/>
      <c r="AJ45" s="123"/>
      <c r="AK45" s="123"/>
      <c r="AL45" s="123"/>
      <c r="AM45" s="124"/>
      <c r="AN45" s="124"/>
    </row>
    <row r="46" s="101" customFormat="1" ht="60" customHeight="1" spans="1:40">
      <c r="A46" s="117" t="s">
        <v>205</v>
      </c>
      <c r="B46" s="121" t="s">
        <v>65</v>
      </c>
      <c r="C46" s="117"/>
      <c r="D46" s="121"/>
      <c r="E46" s="132"/>
      <c r="F46" s="133"/>
      <c r="G46" s="133"/>
      <c r="H46" s="133"/>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3"/>
      <c r="AN46" s="133"/>
    </row>
    <row r="47" s="102" customFormat="1" ht="54.95" customHeight="1" spans="1:40">
      <c r="A47" s="137" t="s">
        <v>205</v>
      </c>
      <c r="B47" s="121" t="s">
        <v>67</v>
      </c>
      <c r="C47" s="117"/>
      <c r="D47" s="121"/>
      <c r="E47" s="123"/>
      <c r="F47" s="124"/>
      <c r="G47" s="124"/>
      <c r="H47" s="124"/>
      <c r="I47" s="123">
        <f>I48</f>
        <v>1</v>
      </c>
      <c r="J47" s="123"/>
      <c r="K47" s="123">
        <f t="shared" ref="K47:AL47" si="23">K48</f>
        <v>1</v>
      </c>
      <c r="L47" s="123">
        <f t="shared" si="23"/>
        <v>0</v>
      </c>
      <c r="M47" s="123">
        <f t="shared" si="23"/>
        <v>0</v>
      </c>
      <c r="N47" s="123">
        <f t="shared" si="23"/>
        <v>0</v>
      </c>
      <c r="O47" s="123">
        <f t="shared" si="23"/>
        <v>0</v>
      </c>
      <c r="P47" s="123">
        <f t="shared" si="23"/>
        <v>0</v>
      </c>
      <c r="Q47" s="123">
        <f t="shared" si="23"/>
        <v>0</v>
      </c>
      <c r="R47" s="123">
        <f t="shared" si="23"/>
        <v>0</v>
      </c>
      <c r="S47" s="123">
        <f t="shared" si="23"/>
        <v>37</v>
      </c>
      <c r="T47" s="123">
        <f t="shared" si="23"/>
        <v>131</v>
      </c>
      <c r="U47" s="123"/>
      <c r="V47" s="123"/>
      <c r="W47" s="123"/>
      <c r="X47" s="123"/>
      <c r="Y47" s="123"/>
      <c r="Z47" s="123">
        <f t="shared" si="23"/>
        <v>180</v>
      </c>
      <c r="AA47" s="123">
        <f t="shared" si="23"/>
        <v>180</v>
      </c>
      <c r="AB47" s="123">
        <f t="shared" si="23"/>
        <v>180</v>
      </c>
      <c r="AC47" s="123">
        <f t="shared" si="23"/>
        <v>0</v>
      </c>
      <c r="AD47" s="123">
        <f t="shared" si="23"/>
        <v>0</v>
      </c>
      <c r="AE47" s="123">
        <f t="shared" si="23"/>
        <v>0</v>
      </c>
      <c r="AF47" s="123">
        <f t="shared" si="23"/>
        <v>0</v>
      </c>
      <c r="AG47" s="123">
        <f t="shared" si="23"/>
        <v>0</v>
      </c>
      <c r="AH47" s="123">
        <f t="shared" si="23"/>
        <v>0</v>
      </c>
      <c r="AI47" s="123">
        <f t="shared" si="23"/>
        <v>0</v>
      </c>
      <c r="AJ47" s="123">
        <f t="shared" si="23"/>
        <v>0</v>
      </c>
      <c r="AK47" s="123">
        <f t="shared" si="23"/>
        <v>0</v>
      </c>
      <c r="AL47" s="123">
        <f t="shared" si="23"/>
        <v>0</v>
      </c>
      <c r="AM47" s="124"/>
      <c r="AN47" s="124"/>
    </row>
    <row r="48" s="102" customFormat="1" ht="240" customHeight="1" spans="1:40">
      <c r="A48" s="137">
        <v>18</v>
      </c>
      <c r="B48" s="126" t="s">
        <v>372</v>
      </c>
      <c r="C48" s="131" t="s">
        <v>212</v>
      </c>
      <c r="D48" s="130" t="s">
        <v>373</v>
      </c>
      <c r="E48" s="131" t="s">
        <v>214</v>
      </c>
      <c r="F48" s="131" t="s">
        <v>263</v>
      </c>
      <c r="G48" s="131" t="s">
        <v>264</v>
      </c>
      <c r="H48" s="130" t="s">
        <v>374</v>
      </c>
      <c r="I48" s="123">
        <v>1</v>
      </c>
      <c r="J48" s="123">
        <v>5000</v>
      </c>
      <c r="K48" s="123">
        <v>1</v>
      </c>
      <c r="L48" s="123"/>
      <c r="M48" s="123"/>
      <c r="N48" s="123"/>
      <c r="O48" s="123"/>
      <c r="P48" s="123"/>
      <c r="Q48" s="123"/>
      <c r="R48" s="123"/>
      <c r="S48" s="131">
        <v>37</v>
      </c>
      <c r="T48" s="131">
        <v>131</v>
      </c>
      <c r="U48" s="130" t="s">
        <v>230</v>
      </c>
      <c r="V48" s="130" t="s">
        <v>231</v>
      </c>
      <c r="W48" s="130" t="s">
        <v>375</v>
      </c>
      <c r="X48" s="131" t="s">
        <v>376</v>
      </c>
      <c r="Y48" s="130" t="s">
        <v>318</v>
      </c>
      <c r="Z48" s="131">
        <v>180</v>
      </c>
      <c r="AA48" s="123">
        <v>180</v>
      </c>
      <c r="AB48" s="123">
        <v>180</v>
      </c>
      <c r="AC48" s="123"/>
      <c r="AD48" s="123"/>
      <c r="AE48" s="123"/>
      <c r="AF48" s="123"/>
      <c r="AG48" s="123"/>
      <c r="AH48" s="123"/>
      <c r="AI48" s="123"/>
      <c r="AJ48" s="123"/>
      <c r="AK48" s="123"/>
      <c r="AL48" s="123"/>
      <c r="AM48" s="158" t="s">
        <v>377</v>
      </c>
      <c r="AN48" s="158" t="s">
        <v>378</v>
      </c>
    </row>
    <row r="49" s="102" customFormat="1" ht="30" customHeight="1" spans="1:40">
      <c r="A49" s="137" t="s">
        <v>205</v>
      </c>
      <c r="B49" s="121" t="s">
        <v>69</v>
      </c>
      <c r="C49" s="117"/>
      <c r="D49" s="121"/>
      <c r="E49" s="123"/>
      <c r="F49" s="124"/>
      <c r="G49" s="124"/>
      <c r="H49" s="124"/>
      <c r="I49" s="123"/>
      <c r="J49" s="123"/>
      <c r="K49" s="123"/>
      <c r="L49" s="123"/>
      <c r="M49" s="123"/>
      <c r="N49" s="123"/>
      <c r="O49" s="123"/>
      <c r="P49" s="123"/>
      <c r="Q49" s="123"/>
      <c r="R49" s="123"/>
      <c r="S49" s="123"/>
      <c r="T49" s="123"/>
      <c r="U49" s="124"/>
      <c r="V49" s="124"/>
      <c r="W49" s="124"/>
      <c r="X49" s="124"/>
      <c r="Y49" s="124"/>
      <c r="Z49" s="123"/>
      <c r="AA49" s="123"/>
      <c r="AB49" s="123"/>
      <c r="AC49" s="123"/>
      <c r="AD49" s="123"/>
      <c r="AE49" s="123"/>
      <c r="AF49" s="123"/>
      <c r="AG49" s="123"/>
      <c r="AH49" s="123"/>
      <c r="AI49" s="123"/>
      <c r="AJ49" s="123"/>
      <c r="AK49" s="123"/>
      <c r="AL49" s="123"/>
      <c r="AM49" s="124"/>
      <c r="AN49" s="124"/>
    </row>
    <row r="50" s="101" customFormat="1" ht="30" customHeight="1" spans="1:40">
      <c r="A50" s="117" t="s">
        <v>204</v>
      </c>
      <c r="B50" s="121" t="s">
        <v>379</v>
      </c>
      <c r="C50" s="117"/>
      <c r="D50" s="121"/>
      <c r="E50" s="132"/>
      <c r="F50" s="133"/>
      <c r="G50" s="133"/>
      <c r="H50" s="133"/>
      <c r="I50" s="132">
        <f t="shared" ref="I50:T50" si="24">I51+I62</f>
        <v>6</v>
      </c>
      <c r="J50" s="132"/>
      <c r="K50" s="132">
        <f t="shared" si="24"/>
        <v>6</v>
      </c>
      <c r="L50" s="132">
        <f t="shared" si="24"/>
        <v>0</v>
      </c>
      <c r="M50" s="132">
        <f t="shared" si="24"/>
        <v>0</v>
      </c>
      <c r="N50" s="132">
        <f t="shared" si="24"/>
        <v>0</v>
      </c>
      <c r="O50" s="132">
        <f t="shared" si="24"/>
        <v>0</v>
      </c>
      <c r="P50" s="132">
        <f t="shared" si="24"/>
        <v>0</v>
      </c>
      <c r="Q50" s="132">
        <f t="shared" si="24"/>
        <v>0</v>
      </c>
      <c r="R50" s="132">
        <f t="shared" si="24"/>
        <v>0</v>
      </c>
      <c r="S50" s="132">
        <f t="shared" si="24"/>
        <v>1513</v>
      </c>
      <c r="T50" s="132">
        <f t="shared" si="24"/>
        <v>5640</v>
      </c>
      <c r="U50" s="133"/>
      <c r="V50" s="133"/>
      <c r="W50" s="133"/>
      <c r="X50" s="133"/>
      <c r="Y50" s="133"/>
      <c r="Z50" s="132">
        <f t="shared" ref="Z50:AL50" si="25">Z51+Z62</f>
        <v>9420</v>
      </c>
      <c r="AA50" s="132">
        <f t="shared" si="25"/>
        <v>2590</v>
      </c>
      <c r="AB50" s="132">
        <f t="shared" si="25"/>
        <v>2400</v>
      </c>
      <c r="AC50" s="132">
        <f t="shared" si="25"/>
        <v>190</v>
      </c>
      <c r="AD50" s="132">
        <f t="shared" si="25"/>
        <v>0</v>
      </c>
      <c r="AE50" s="132">
        <f t="shared" si="25"/>
        <v>0</v>
      </c>
      <c r="AF50" s="132">
        <f t="shared" si="25"/>
        <v>1630</v>
      </c>
      <c r="AG50" s="132">
        <f t="shared" si="25"/>
        <v>0</v>
      </c>
      <c r="AH50" s="132">
        <f t="shared" si="25"/>
        <v>5200</v>
      </c>
      <c r="AI50" s="132">
        <f t="shared" si="25"/>
        <v>0</v>
      </c>
      <c r="AJ50" s="132">
        <f t="shared" si="25"/>
        <v>0</v>
      </c>
      <c r="AK50" s="132">
        <f t="shared" si="25"/>
        <v>0</v>
      </c>
      <c r="AL50" s="132">
        <f t="shared" si="25"/>
        <v>0</v>
      </c>
      <c r="AM50" s="133"/>
      <c r="AN50" s="133"/>
    </row>
    <row r="51" s="101" customFormat="1" ht="30" customHeight="1" spans="1:40">
      <c r="A51" s="117" t="s">
        <v>205</v>
      </c>
      <c r="B51" s="121" t="s">
        <v>380</v>
      </c>
      <c r="C51" s="117"/>
      <c r="D51" s="121"/>
      <c r="E51" s="132"/>
      <c r="F51" s="133"/>
      <c r="G51" s="133"/>
      <c r="H51" s="133"/>
      <c r="I51" s="132">
        <f t="shared" ref="I51:T51" si="26">I52+I53+I55+I58</f>
        <v>6</v>
      </c>
      <c r="J51" s="132"/>
      <c r="K51" s="132">
        <f t="shared" si="26"/>
        <v>6</v>
      </c>
      <c r="L51" s="132">
        <f t="shared" si="26"/>
        <v>0</v>
      </c>
      <c r="M51" s="132">
        <f t="shared" si="26"/>
        <v>0</v>
      </c>
      <c r="N51" s="132">
        <f t="shared" si="26"/>
        <v>0</v>
      </c>
      <c r="O51" s="132">
        <f t="shared" si="26"/>
        <v>0</v>
      </c>
      <c r="P51" s="132">
        <f t="shared" si="26"/>
        <v>0</v>
      </c>
      <c r="Q51" s="132">
        <f t="shared" si="26"/>
        <v>0</v>
      </c>
      <c r="R51" s="132">
        <f t="shared" si="26"/>
        <v>0</v>
      </c>
      <c r="S51" s="132">
        <f t="shared" si="26"/>
        <v>1513</v>
      </c>
      <c r="T51" s="132">
        <f t="shared" si="26"/>
        <v>5640</v>
      </c>
      <c r="U51" s="133"/>
      <c r="V51" s="133"/>
      <c r="W51" s="133"/>
      <c r="X51" s="133"/>
      <c r="Y51" s="133"/>
      <c r="Z51" s="132">
        <f t="shared" ref="Z51:AL51" si="27">Z52+Z53+Z55+Z58</f>
        <v>9420</v>
      </c>
      <c r="AA51" s="132">
        <f t="shared" si="27"/>
        <v>2590</v>
      </c>
      <c r="AB51" s="132">
        <f t="shared" si="27"/>
        <v>2400</v>
      </c>
      <c r="AC51" s="132">
        <f t="shared" si="27"/>
        <v>190</v>
      </c>
      <c r="AD51" s="132">
        <f t="shared" si="27"/>
        <v>0</v>
      </c>
      <c r="AE51" s="132">
        <f t="shared" si="27"/>
        <v>0</v>
      </c>
      <c r="AF51" s="132">
        <f t="shared" si="27"/>
        <v>1630</v>
      </c>
      <c r="AG51" s="132">
        <f t="shared" si="27"/>
        <v>0</v>
      </c>
      <c r="AH51" s="132">
        <f t="shared" si="27"/>
        <v>5200</v>
      </c>
      <c r="AI51" s="132">
        <f t="shared" si="27"/>
        <v>0</v>
      </c>
      <c r="AJ51" s="132">
        <f t="shared" si="27"/>
        <v>0</v>
      </c>
      <c r="AK51" s="132">
        <f t="shared" si="27"/>
        <v>0</v>
      </c>
      <c r="AL51" s="132">
        <f t="shared" si="27"/>
        <v>0</v>
      </c>
      <c r="AM51" s="133"/>
      <c r="AN51" s="133"/>
    </row>
    <row r="52" s="102" customFormat="1" ht="33.95" customHeight="1" spans="1:40">
      <c r="A52" s="122" t="s">
        <v>207</v>
      </c>
      <c r="B52" s="121" t="s">
        <v>74</v>
      </c>
      <c r="C52" s="117"/>
      <c r="D52" s="121"/>
      <c r="E52" s="123"/>
      <c r="F52" s="124"/>
      <c r="G52" s="124"/>
      <c r="H52" s="124"/>
      <c r="I52" s="123"/>
      <c r="J52" s="123"/>
      <c r="K52" s="123"/>
      <c r="L52" s="123"/>
      <c r="M52" s="123"/>
      <c r="N52" s="123"/>
      <c r="O52" s="123"/>
      <c r="P52" s="123"/>
      <c r="Q52" s="123"/>
      <c r="R52" s="123"/>
      <c r="S52" s="123"/>
      <c r="T52" s="123"/>
      <c r="U52" s="124"/>
      <c r="V52" s="124"/>
      <c r="W52" s="124"/>
      <c r="X52" s="124"/>
      <c r="Y52" s="124"/>
      <c r="Z52" s="123"/>
      <c r="AA52" s="123"/>
      <c r="AB52" s="123"/>
      <c r="AC52" s="123"/>
      <c r="AD52" s="123"/>
      <c r="AE52" s="123"/>
      <c r="AF52" s="123"/>
      <c r="AG52" s="123"/>
      <c r="AH52" s="123"/>
      <c r="AI52" s="123"/>
      <c r="AJ52" s="123"/>
      <c r="AK52" s="123"/>
      <c r="AL52" s="123"/>
      <c r="AM52" s="124"/>
      <c r="AN52" s="124"/>
    </row>
    <row r="53" s="102" customFormat="1" ht="30" customHeight="1" spans="1:40">
      <c r="A53" s="122" t="s">
        <v>207</v>
      </c>
      <c r="B53" s="121" t="s">
        <v>78</v>
      </c>
      <c r="C53" s="117"/>
      <c r="D53" s="121"/>
      <c r="E53" s="123"/>
      <c r="F53" s="124"/>
      <c r="G53" s="124"/>
      <c r="H53" s="124"/>
      <c r="I53" s="123">
        <f t="shared" ref="I53:T53" si="28">SUM(I54)</f>
        <v>1</v>
      </c>
      <c r="J53" s="123"/>
      <c r="K53" s="123">
        <f t="shared" si="28"/>
        <v>1</v>
      </c>
      <c r="L53" s="123">
        <f t="shared" si="28"/>
        <v>0</v>
      </c>
      <c r="M53" s="123">
        <f t="shared" si="28"/>
        <v>0</v>
      </c>
      <c r="N53" s="123">
        <f t="shared" si="28"/>
        <v>0</v>
      </c>
      <c r="O53" s="123">
        <f t="shared" si="28"/>
        <v>0</v>
      </c>
      <c r="P53" s="123">
        <f t="shared" si="28"/>
        <v>0</v>
      </c>
      <c r="Q53" s="123">
        <f t="shared" si="28"/>
        <v>0</v>
      </c>
      <c r="R53" s="123">
        <f t="shared" si="28"/>
        <v>0</v>
      </c>
      <c r="S53" s="123">
        <f t="shared" si="28"/>
        <v>305</v>
      </c>
      <c r="T53" s="123">
        <f t="shared" si="28"/>
        <v>965</v>
      </c>
      <c r="U53" s="123"/>
      <c r="V53" s="123"/>
      <c r="W53" s="123"/>
      <c r="X53" s="123"/>
      <c r="Y53" s="123"/>
      <c r="Z53" s="123">
        <f t="shared" ref="Z53:AL53" si="29">SUM(Z54)</f>
        <v>330</v>
      </c>
      <c r="AA53" s="123">
        <f t="shared" si="29"/>
        <v>0</v>
      </c>
      <c r="AB53" s="123">
        <f t="shared" si="29"/>
        <v>0</v>
      </c>
      <c r="AC53" s="123">
        <f t="shared" si="29"/>
        <v>0</v>
      </c>
      <c r="AD53" s="123">
        <f t="shared" si="29"/>
        <v>0</v>
      </c>
      <c r="AE53" s="123">
        <f t="shared" si="29"/>
        <v>0</v>
      </c>
      <c r="AF53" s="123">
        <f t="shared" si="29"/>
        <v>330</v>
      </c>
      <c r="AG53" s="123">
        <f t="shared" si="29"/>
        <v>0</v>
      </c>
      <c r="AH53" s="123">
        <f t="shared" si="29"/>
        <v>0</v>
      </c>
      <c r="AI53" s="123">
        <f t="shared" si="29"/>
        <v>0</v>
      </c>
      <c r="AJ53" s="123">
        <f t="shared" si="29"/>
        <v>0</v>
      </c>
      <c r="AK53" s="123">
        <f t="shared" si="29"/>
        <v>0</v>
      </c>
      <c r="AL53" s="123">
        <f t="shared" si="29"/>
        <v>0</v>
      </c>
      <c r="AM53" s="124"/>
      <c r="AN53" s="124"/>
    </row>
    <row r="54" s="103" customFormat="1" ht="195" customHeight="1" spans="1:40">
      <c r="A54" s="125" t="s">
        <v>381</v>
      </c>
      <c r="B54" s="126" t="s">
        <v>382</v>
      </c>
      <c r="C54" s="127" t="s">
        <v>212</v>
      </c>
      <c r="D54" s="126" t="s">
        <v>383</v>
      </c>
      <c r="E54" s="129" t="s">
        <v>214</v>
      </c>
      <c r="F54" s="130" t="s">
        <v>384</v>
      </c>
      <c r="G54" s="130" t="s">
        <v>385</v>
      </c>
      <c r="H54" s="130" t="s">
        <v>386</v>
      </c>
      <c r="I54" s="131">
        <v>1</v>
      </c>
      <c r="J54" s="131">
        <v>140</v>
      </c>
      <c r="K54" s="131">
        <v>1</v>
      </c>
      <c r="L54" s="131"/>
      <c r="M54" s="131"/>
      <c r="N54" s="131"/>
      <c r="O54" s="131"/>
      <c r="P54" s="131"/>
      <c r="Q54" s="131"/>
      <c r="R54" s="131"/>
      <c r="S54" s="131">
        <v>305</v>
      </c>
      <c r="T54" s="131">
        <v>965</v>
      </c>
      <c r="U54" s="128" t="s">
        <v>303</v>
      </c>
      <c r="V54" s="128" t="s">
        <v>304</v>
      </c>
      <c r="W54" s="128" t="s">
        <v>220</v>
      </c>
      <c r="X54" s="130" t="s">
        <v>221</v>
      </c>
      <c r="Y54" s="130" t="s">
        <v>222</v>
      </c>
      <c r="Z54" s="131">
        <v>330</v>
      </c>
      <c r="AA54" s="131"/>
      <c r="AB54" s="131"/>
      <c r="AC54" s="131"/>
      <c r="AD54" s="131"/>
      <c r="AE54" s="131"/>
      <c r="AF54" s="131">
        <v>330</v>
      </c>
      <c r="AG54" s="131"/>
      <c r="AH54" s="131"/>
      <c r="AI54" s="131"/>
      <c r="AJ54" s="131"/>
      <c r="AK54" s="131"/>
      <c r="AL54" s="131"/>
      <c r="AM54" s="139" t="s">
        <v>387</v>
      </c>
      <c r="AN54" s="139" t="s">
        <v>388</v>
      </c>
    </row>
    <row r="55" s="102" customFormat="1" ht="81.95" customHeight="1" spans="1:40">
      <c r="A55" s="122" t="s">
        <v>207</v>
      </c>
      <c r="B55" s="121" t="s">
        <v>389</v>
      </c>
      <c r="C55" s="117"/>
      <c r="D55" s="121"/>
      <c r="E55" s="123"/>
      <c r="F55" s="124"/>
      <c r="G55" s="124"/>
      <c r="H55" s="124"/>
      <c r="I55" s="123">
        <f>SUM(I56:I57)</f>
        <v>2</v>
      </c>
      <c r="J55" s="123"/>
      <c r="K55" s="123">
        <f t="shared" ref="K55:AL55" si="30">SUM(K56:K57)</f>
        <v>2</v>
      </c>
      <c r="L55" s="123">
        <f t="shared" si="30"/>
        <v>0</v>
      </c>
      <c r="M55" s="123">
        <f t="shared" si="30"/>
        <v>0</v>
      </c>
      <c r="N55" s="123">
        <f t="shared" si="30"/>
        <v>0</v>
      </c>
      <c r="O55" s="123">
        <f t="shared" si="30"/>
        <v>0</v>
      </c>
      <c r="P55" s="123">
        <f t="shared" si="30"/>
        <v>0</v>
      </c>
      <c r="Q55" s="123">
        <f t="shared" si="30"/>
        <v>0</v>
      </c>
      <c r="R55" s="123">
        <f t="shared" si="30"/>
        <v>0</v>
      </c>
      <c r="S55" s="123">
        <f t="shared" si="30"/>
        <v>380</v>
      </c>
      <c r="T55" s="123">
        <f t="shared" si="30"/>
        <v>1511</v>
      </c>
      <c r="U55" s="123"/>
      <c r="V55" s="123"/>
      <c r="W55" s="123"/>
      <c r="X55" s="123"/>
      <c r="Y55" s="123"/>
      <c r="Z55" s="123">
        <f t="shared" si="30"/>
        <v>850</v>
      </c>
      <c r="AA55" s="123">
        <f t="shared" si="30"/>
        <v>850</v>
      </c>
      <c r="AB55" s="123">
        <f t="shared" si="30"/>
        <v>850</v>
      </c>
      <c r="AC55" s="123">
        <f t="shared" si="30"/>
        <v>0</v>
      </c>
      <c r="AD55" s="123">
        <f t="shared" si="30"/>
        <v>0</v>
      </c>
      <c r="AE55" s="123">
        <f t="shared" si="30"/>
        <v>0</v>
      </c>
      <c r="AF55" s="123">
        <f t="shared" si="30"/>
        <v>0</v>
      </c>
      <c r="AG55" s="123">
        <f t="shared" si="30"/>
        <v>0</v>
      </c>
      <c r="AH55" s="123">
        <f t="shared" si="30"/>
        <v>0</v>
      </c>
      <c r="AI55" s="123">
        <f t="shared" si="30"/>
        <v>0</v>
      </c>
      <c r="AJ55" s="123">
        <f t="shared" si="30"/>
        <v>0</v>
      </c>
      <c r="AK55" s="123">
        <f t="shared" si="30"/>
        <v>0</v>
      </c>
      <c r="AL55" s="123">
        <f t="shared" si="30"/>
        <v>0</v>
      </c>
      <c r="AM55" s="124"/>
      <c r="AN55" s="124"/>
    </row>
    <row r="56" s="102" customFormat="1" ht="165" customHeight="1" spans="1:40">
      <c r="A56" s="122" t="s">
        <v>390</v>
      </c>
      <c r="B56" s="143" t="s">
        <v>391</v>
      </c>
      <c r="C56" s="137" t="s">
        <v>212</v>
      </c>
      <c r="D56" s="143" t="s">
        <v>392</v>
      </c>
      <c r="E56" s="123" t="s">
        <v>214</v>
      </c>
      <c r="F56" s="128" t="s">
        <v>215</v>
      </c>
      <c r="G56" s="124" t="s">
        <v>237</v>
      </c>
      <c r="H56" s="124" t="s">
        <v>393</v>
      </c>
      <c r="I56" s="123">
        <v>1</v>
      </c>
      <c r="J56" s="123">
        <v>7.5</v>
      </c>
      <c r="K56" s="123">
        <v>1</v>
      </c>
      <c r="L56" s="123"/>
      <c r="M56" s="123"/>
      <c r="N56" s="123"/>
      <c r="O56" s="123"/>
      <c r="P56" s="123"/>
      <c r="Q56" s="123"/>
      <c r="R56" s="123"/>
      <c r="S56" s="123">
        <v>300</v>
      </c>
      <c r="T56" s="123">
        <v>1191</v>
      </c>
      <c r="U56" s="124" t="s">
        <v>239</v>
      </c>
      <c r="V56" s="124" t="s">
        <v>240</v>
      </c>
      <c r="W56" s="124" t="s">
        <v>394</v>
      </c>
      <c r="X56" s="124" t="s">
        <v>395</v>
      </c>
      <c r="Y56" s="130" t="s">
        <v>396</v>
      </c>
      <c r="Z56" s="123">
        <v>620</v>
      </c>
      <c r="AA56" s="123">
        <v>620</v>
      </c>
      <c r="AB56" s="123">
        <v>620</v>
      </c>
      <c r="AC56" s="123"/>
      <c r="AD56" s="123"/>
      <c r="AE56" s="123"/>
      <c r="AF56" s="123"/>
      <c r="AG56" s="123"/>
      <c r="AH56" s="123"/>
      <c r="AI56" s="123"/>
      <c r="AJ56" s="123"/>
      <c r="AK56" s="123"/>
      <c r="AL56" s="123"/>
      <c r="AM56" s="124" t="s">
        <v>397</v>
      </c>
      <c r="AN56" s="124" t="s">
        <v>398</v>
      </c>
    </row>
    <row r="57" s="102" customFormat="1" ht="165" customHeight="1" spans="1:40">
      <c r="A57" s="122" t="s">
        <v>399</v>
      </c>
      <c r="B57" s="143" t="s">
        <v>400</v>
      </c>
      <c r="C57" s="127" t="s">
        <v>212</v>
      </c>
      <c r="D57" s="128" t="s">
        <v>401</v>
      </c>
      <c r="E57" s="129" t="s">
        <v>214</v>
      </c>
      <c r="F57" s="128" t="s">
        <v>402</v>
      </c>
      <c r="G57" s="128" t="s">
        <v>403</v>
      </c>
      <c r="H57" s="128" t="s">
        <v>404</v>
      </c>
      <c r="I57" s="123">
        <v>1</v>
      </c>
      <c r="J57" s="123">
        <v>2.5</v>
      </c>
      <c r="K57" s="123">
        <v>1</v>
      </c>
      <c r="L57" s="123"/>
      <c r="M57" s="123"/>
      <c r="N57" s="123"/>
      <c r="O57" s="123"/>
      <c r="P57" s="123"/>
      <c r="Q57" s="123"/>
      <c r="R57" s="123"/>
      <c r="S57" s="131">
        <v>80</v>
      </c>
      <c r="T57" s="131">
        <v>320</v>
      </c>
      <c r="U57" s="128" t="s">
        <v>294</v>
      </c>
      <c r="V57" s="128" t="s">
        <v>295</v>
      </c>
      <c r="W57" s="130" t="s">
        <v>220</v>
      </c>
      <c r="X57" s="130" t="s">
        <v>221</v>
      </c>
      <c r="Y57" s="130" t="s">
        <v>222</v>
      </c>
      <c r="Z57" s="131">
        <v>230</v>
      </c>
      <c r="AA57" s="123">
        <v>230</v>
      </c>
      <c r="AB57" s="123">
        <v>230</v>
      </c>
      <c r="AC57" s="123"/>
      <c r="AD57" s="123"/>
      <c r="AE57" s="123"/>
      <c r="AF57" s="123"/>
      <c r="AG57" s="123"/>
      <c r="AH57" s="123"/>
      <c r="AI57" s="123"/>
      <c r="AJ57" s="123"/>
      <c r="AK57" s="123"/>
      <c r="AL57" s="123"/>
      <c r="AM57" s="128" t="s">
        <v>405</v>
      </c>
      <c r="AN57" s="128" t="s">
        <v>406</v>
      </c>
    </row>
    <row r="58" s="102" customFormat="1" ht="69.95" customHeight="1" spans="1:40">
      <c r="A58" s="122" t="s">
        <v>207</v>
      </c>
      <c r="B58" s="121" t="s">
        <v>407</v>
      </c>
      <c r="C58" s="117"/>
      <c r="D58" s="121"/>
      <c r="E58" s="123"/>
      <c r="F58" s="124"/>
      <c r="G58" s="124"/>
      <c r="H58" s="124"/>
      <c r="I58" s="123">
        <f>SUM(I59:I61)</f>
        <v>3</v>
      </c>
      <c r="J58" s="123"/>
      <c r="K58" s="123">
        <f t="shared" ref="K58:AL58" si="31">SUM(K59:K61)</f>
        <v>3</v>
      </c>
      <c r="L58" s="123">
        <f t="shared" si="31"/>
        <v>0</v>
      </c>
      <c r="M58" s="123">
        <f t="shared" si="31"/>
        <v>0</v>
      </c>
      <c r="N58" s="123">
        <f t="shared" si="31"/>
        <v>0</v>
      </c>
      <c r="O58" s="123">
        <f t="shared" si="31"/>
        <v>0</v>
      </c>
      <c r="P58" s="123">
        <f t="shared" si="31"/>
        <v>0</v>
      </c>
      <c r="Q58" s="123">
        <f t="shared" si="31"/>
        <v>0</v>
      </c>
      <c r="R58" s="123">
        <f t="shared" si="31"/>
        <v>0</v>
      </c>
      <c r="S58" s="123">
        <f t="shared" si="31"/>
        <v>828</v>
      </c>
      <c r="T58" s="123">
        <f t="shared" si="31"/>
        <v>3164</v>
      </c>
      <c r="U58" s="123"/>
      <c r="V58" s="123"/>
      <c r="W58" s="123"/>
      <c r="X58" s="123"/>
      <c r="Y58" s="123"/>
      <c r="Z58" s="123">
        <f t="shared" si="31"/>
        <v>8240</v>
      </c>
      <c r="AA58" s="123">
        <f t="shared" si="31"/>
        <v>1740</v>
      </c>
      <c r="AB58" s="123">
        <f t="shared" si="31"/>
        <v>1550</v>
      </c>
      <c r="AC58" s="123">
        <f t="shared" si="31"/>
        <v>190</v>
      </c>
      <c r="AD58" s="123">
        <f t="shared" si="31"/>
        <v>0</v>
      </c>
      <c r="AE58" s="123">
        <f t="shared" si="31"/>
        <v>0</v>
      </c>
      <c r="AF58" s="123">
        <f t="shared" si="31"/>
        <v>1300</v>
      </c>
      <c r="AG58" s="123">
        <f t="shared" si="31"/>
        <v>0</v>
      </c>
      <c r="AH58" s="123">
        <f t="shared" si="31"/>
        <v>5200</v>
      </c>
      <c r="AI58" s="123">
        <f t="shared" si="31"/>
        <v>0</v>
      </c>
      <c r="AJ58" s="123">
        <f t="shared" si="31"/>
        <v>0</v>
      </c>
      <c r="AK58" s="123">
        <f t="shared" si="31"/>
        <v>0</v>
      </c>
      <c r="AL58" s="123">
        <f t="shared" si="31"/>
        <v>0</v>
      </c>
      <c r="AM58" s="124"/>
      <c r="AN58" s="124"/>
    </row>
    <row r="59" s="103" customFormat="1" ht="285" customHeight="1" spans="1:40">
      <c r="A59" s="125" t="s">
        <v>408</v>
      </c>
      <c r="B59" s="126" t="s">
        <v>409</v>
      </c>
      <c r="C59" s="131" t="s">
        <v>212</v>
      </c>
      <c r="D59" s="130" t="s">
        <v>410</v>
      </c>
      <c r="E59" s="131" t="s">
        <v>214</v>
      </c>
      <c r="F59" s="131" t="s">
        <v>263</v>
      </c>
      <c r="G59" s="130" t="s">
        <v>411</v>
      </c>
      <c r="H59" s="130" t="s">
        <v>412</v>
      </c>
      <c r="I59" s="131">
        <v>1</v>
      </c>
      <c r="J59" s="131">
        <v>2</v>
      </c>
      <c r="K59" s="131">
        <v>1</v>
      </c>
      <c r="L59" s="131"/>
      <c r="M59" s="131"/>
      <c r="N59" s="131"/>
      <c r="O59" s="131"/>
      <c r="P59" s="131"/>
      <c r="Q59" s="131"/>
      <c r="R59" s="131"/>
      <c r="S59" s="131">
        <v>197</v>
      </c>
      <c r="T59" s="131">
        <v>689</v>
      </c>
      <c r="U59" s="130" t="s">
        <v>230</v>
      </c>
      <c r="V59" s="130" t="s">
        <v>231</v>
      </c>
      <c r="W59" s="128" t="s">
        <v>394</v>
      </c>
      <c r="X59" s="130" t="s">
        <v>395</v>
      </c>
      <c r="Y59" s="130" t="s">
        <v>396</v>
      </c>
      <c r="Z59" s="131">
        <v>1550</v>
      </c>
      <c r="AA59" s="131">
        <v>1550</v>
      </c>
      <c r="AB59" s="131">
        <v>1550</v>
      </c>
      <c r="AC59" s="131"/>
      <c r="AD59" s="131"/>
      <c r="AE59" s="131"/>
      <c r="AF59" s="131"/>
      <c r="AG59" s="131"/>
      <c r="AH59" s="131"/>
      <c r="AI59" s="131"/>
      <c r="AJ59" s="131"/>
      <c r="AK59" s="131"/>
      <c r="AL59" s="131"/>
      <c r="AM59" s="130" t="s">
        <v>413</v>
      </c>
      <c r="AN59" s="162" t="s">
        <v>414</v>
      </c>
    </row>
    <row r="60" s="103" customFormat="1" ht="409" customHeight="1" spans="1:40">
      <c r="A60" s="125" t="s">
        <v>415</v>
      </c>
      <c r="B60" s="126" t="s">
        <v>416</v>
      </c>
      <c r="C60" s="131" t="s">
        <v>212</v>
      </c>
      <c r="D60" s="130" t="s">
        <v>417</v>
      </c>
      <c r="E60" s="131" t="s">
        <v>214</v>
      </c>
      <c r="F60" s="131" t="s">
        <v>215</v>
      </c>
      <c r="G60" s="130" t="s">
        <v>418</v>
      </c>
      <c r="H60" s="130" t="s">
        <v>419</v>
      </c>
      <c r="I60" s="131">
        <v>1</v>
      </c>
      <c r="J60" s="131">
        <v>2</v>
      </c>
      <c r="K60" s="131">
        <v>1</v>
      </c>
      <c r="L60" s="131"/>
      <c r="M60" s="131"/>
      <c r="N60" s="131"/>
      <c r="O60" s="131"/>
      <c r="P60" s="131"/>
      <c r="Q60" s="131"/>
      <c r="R60" s="131"/>
      <c r="S60" s="131">
        <v>197</v>
      </c>
      <c r="T60" s="131">
        <v>689</v>
      </c>
      <c r="U60" s="130" t="s">
        <v>230</v>
      </c>
      <c r="V60" s="130" t="s">
        <v>231</v>
      </c>
      <c r="W60" s="128" t="s">
        <v>394</v>
      </c>
      <c r="X60" s="130" t="s">
        <v>395</v>
      </c>
      <c r="Y60" s="130" t="s">
        <v>396</v>
      </c>
      <c r="Z60" s="131">
        <v>6500</v>
      </c>
      <c r="AA60" s="131"/>
      <c r="AB60" s="131"/>
      <c r="AC60" s="131"/>
      <c r="AD60" s="131"/>
      <c r="AE60" s="131"/>
      <c r="AF60" s="131">
        <v>1300</v>
      </c>
      <c r="AG60" s="131"/>
      <c r="AH60" s="131">
        <v>5200</v>
      </c>
      <c r="AI60" s="131"/>
      <c r="AJ60" s="131"/>
      <c r="AK60" s="131"/>
      <c r="AL60" s="131"/>
      <c r="AM60" s="130" t="s">
        <v>420</v>
      </c>
      <c r="AN60" s="162" t="s">
        <v>421</v>
      </c>
    </row>
    <row r="61" s="103" customFormat="1" ht="285" customHeight="1" spans="1:40">
      <c r="A61" s="125" t="s">
        <v>422</v>
      </c>
      <c r="B61" s="126" t="s">
        <v>423</v>
      </c>
      <c r="C61" s="131" t="s">
        <v>212</v>
      </c>
      <c r="D61" s="130" t="s">
        <v>424</v>
      </c>
      <c r="E61" s="131" t="s">
        <v>214</v>
      </c>
      <c r="F61" s="131" t="s">
        <v>425</v>
      </c>
      <c r="G61" s="130" t="s">
        <v>348</v>
      </c>
      <c r="H61" s="130" t="s">
        <v>426</v>
      </c>
      <c r="I61" s="131">
        <v>1</v>
      </c>
      <c r="J61" s="131">
        <v>500</v>
      </c>
      <c r="K61" s="131">
        <v>1</v>
      </c>
      <c r="L61" s="131"/>
      <c r="M61" s="131"/>
      <c r="N61" s="131"/>
      <c r="O61" s="131"/>
      <c r="P61" s="131"/>
      <c r="Q61" s="131"/>
      <c r="R61" s="131"/>
      <c r="S61" s="131">
        <v>434</v>
      </c>
      <c r="T61" s="131">
        <v>1786</v>
      </c>
      <c r="U61" s="130" t="s">
        <v>230</v>
      </c>
      <c r="V61" s="130" t="s">
        <v>231</v>
      </c>
      <c r="W61" s="128" t="s">
        <v>394</v>
      </c>
      <c r="X61" s="130" t="s">
        <v>395</v>
      </c>
      <c r="Y61" s="130" t="s">
        <v>396</v>
      </c>
      <c r="Z61" s="131">
        <v>190</v>
      </c>
      <c r="AA61" s="131">
        <v>190</v>
      </c>
      <c r="AB61" s="131"/>
      <c r="AC61" s="131">
        <v>190</v>
      </c>
      <c r="AD61" s="131"/>
      <c r="AE61" s="131"/>
      <c r="AF61" s="131"/>
      <c r="AG61" s="131"/>
      <c r="AH61" s="131"/>
      <c r="AI61" s="131"/>
      <c r="AJ61" s="131"/>
      <c r="AK61" s="131"/>
      <c r="AL61" s="131"/>
      <c r="AM61" s="163" t="s">
        <v>427</v>
      </c>
      <c r="AN61" s="164" t="s">
        <v>428</v>
      </c>
    </row>
    <row r="62" s="102" customFormat="1" ht="30" customHeight="1" spans="1:40">
      <c r="A62" s="137" t="s">
        <v>205</v>
      </c>
      <c r="B62" s="121" t="s">
        <v>84</v>
      </c>
      <c r="C62" s="117"/>
      <c r="D62" s="121"/>
      <c r="E62" s="123"/>
      <c r="F62" s="124"/>
      <c r="G62" s="124"/>
      <c r="H62" s="124"/>
      <c r="I62" s="123"/>
      <c r="J62" s="123"/>
      <c r="K62" s="123"/>
      <c r="L62" s="123"/>
      <c r="M62" s="123"/>
      <c r="N62" s="123"/>
      <c r="O62" s="123"/>
      <c r="P62" s="123"/>
      <c r="Q62" s="123"/>
      <c r="R62" s="123"/>
      <c r="S62" s="123"/>
      <c r="T62" s="123"/>
      <c r="U62" s="124"/>
      <c r="V62" s="124"/>
      <c r="W62" s="124"/>
      <c r="X62" s="124"/>
      <c r="Y62" s="124"/>
      <c r="Z62" s="123"/>
      <c r="AA62" s="123"/>
      <c r="AB62" s="123"/>
      <c r="AC62" s="123"/>
      <c r="AD62" s="123"/>
      <c r="AE62" s="123"/>
      <c r="AF62" s="123"/>
      <c r="AG62" s="123"/>
      <c r="AH62" s="123"/>
      <c r="AI62" s="123"/>
      <c r="AJ62" s="123"/>
      <c r="AK62" s="123"/>
      <c r="AL62" s="123"/>
      <c r="AM62" s="124"/>
      <c r="AN62" s="124"/>
    </row>
    <row r="63" s="101" customFormat="1" ht="30" customHeight="1" spans="1:40">
      <c r="A63" s="117" t="s">
        <v>204</v>
      </c>
      <c r="B63" s="121" t="s">
        <v>87</v>
      </c>
      <c r="C63" s="117"/>
      <c r="D63" s="121"/>
      <c r="E63" s="132"/>
      <c r="F63" s="133"/>
      <c r="G63" s="133"/>
      <c r="H63" s="133"/>
      <c r="I63" s="132"/>
      <c r="J63" s="132"/>
      <c r="K63" s="132"/>
      <c r="L63" s="132"/>
      <c r="M63" s="132"/>
      <c r="N63" s="132"/>
      <c r="O63" s="132"/>
      <c r="P63" s="132"/>
      <c r="Q63" s="132"/>
      <c r="R63" s="132"/>
      <c r="S63" s="132"/>
      <c r="T63" s="132"/>
      <c r="U63" s="133"/>
      <c r="V63" s="133"/>
      <c r="W63" s="133"/>
      <c r="X63" s="133"/>
      <c r="Y63" s="133"/>
      <c r="Z63" s="132"/>
      <c r="AA63" s="132"/>
      <c r="AB63" s="132"/>
      <c r="AC63" s="132"/>
      <c r="AD63" s="132"/>
      <c r="AE63" s="132"/>
      <c r="AF63" s="132"/>
      <c r="AG63" s="132"/>
      <c r="AH63" s="132"/>
      <c r="AI63" s="132"/>
      <c r="AJ63" s="132"/>
      <c r="AK63" s="132"/>
      <c r="AL63" s="132"/>
      <c r="AM63" s="133"/>
      <c r="AN63" s="133"/>
    </row>
    <row r="64" s="101" customFormat="1" ht="30" customHeight="1" spans="1:40">
      <c r="A64" s="117" t="s">
        <v>205</v>
      </c>
      <c r="B64" s="121" t="s">
        <v>89</v>
      </c>
      <c r="C64" s="117"/>
      <c r="D64" s="121"/>
      <c r="E64" s="132"/>
      <c r="F64" s="133"/>
      <c r="G64" s="133"/>
      <c r="H64" s="133"/>
      <c r="I64" s="132"/>
      <c r="J64" s="132"/>
      <c r="K64" s="132"/>
      <c r="L64" s="132"/>
      <c r="M64" s="132"/>
      <c r="N64" s="132"/>
      <c r="O64" s="132"/>
      <c r="P64" s="132"/>
      <c r="Q64" s="132"/>
      <c r="R64" s="132"/>
      <c r="S64" s="132"/>
      <c r="T64" s="132"/>
      <c r="U64" s="133"/>
      <c r="V64" s="133"/>
      <c r="W64" s="133"/>
      <c r="X64" s="133"/>
      <c r="Y64" s="133"/>
      <c r="Z64" s="132"/>
      <c r="AA64" s="132"/>
      <c r="AB64" s="132"/>
      <c r="AC64" s="132"/>
      <c r="AD64" s="132"/>
      <c r="AE64" s="132"/>
      <c r="AF64" s="132"/>
      <c r="AG64" s="132"/>
      <c r="AH64" s="132"/>
      <c r="AI64" s="132"/>
      <c r="AJ64" s="132"/>
      <c r="AK64" s="132"/>
      <c r="AL64" s="132"/>
      <c r="AM64" s="133"/>
      <c r="AN64" s="133"/>
    </row>
    <row r="65" s="101" customFormat="1" ht="30" customHeight="1" spans="1:40">
      <c r="A65" s="117" t="s">
        <v>205</v>
      </c>
      <c r="B65" s="121" t="s">
        <v>91</v>
      </c>
      <c r="C65" s="117"/>
      <c r="D65" s="121"/>
      <c r="E65" s="132"/>
      <c r="F65" s="133"/>
      <c r="G65" s="133"/>
      <c r="H65" s="133"/>
      <c r="I65" s="132"/>
      <c r="J65" s="132"/>
      <c r="K65" s="132"/>
      <c r="L65" s="132"/>
      <c r="M65" s="132"/>
      <c r="N65" s="132"/>
      <c r="O65" s="132"/>
      <c r="P65" s="132"/>
      <c r="Q65" s="132"/>
      <c r="R65" s="132"/>
      <c r="S65" s="132"/>
      <c r="T65" s="132"/>
      <c r="U65" s="133"/>
      <c r="V65" s="133"/>
      <c r="W65" s="133"/>
      <c r="X65" s="133"/>
      <c r="Y65" s="133"/>
      <c r="Z65" s="132"/>
      <c r="AA65" s="132"/>
      <c r="AB65" s="132"/>
      <c r="AC65" s="132"/>
      <c r="AD65" s="132"/>
      <c r="AE65" s="132"/>
      <c r="AF65" s="132"/>
      <c r="AG65" s="132"/>
      <c r="AH65" s="132"/>
      <c r="AI65" s="132"/>
      <c r="AJ65" s="132"/>
      <c r="AK65" s="132"/>
      <c r="AL65" s="132"/>
      <c r="AM65" s="133"/>
      <c r="AN65" s="133"/>
    </row>
    <row r="66" s="101" customFormat="1" ht="30" customHeight="1" spans="1:40">
      <c r="A66" s="117" t="s">
        <v>205</v>
      </c>
      <c r="B66" s="121" t="s">
        <v>94</v>
      </c>
      <c r="C66" s="117"/>
      <c r="D66" s="121"/>
      <c r="E66" s="132"/>
      <c r="F66" s="133"/>
      <c r="G66" s="133"/>
      <c r="H66" s="133"/>
      <c r="I66" s="132"/>
      <c r="J66" s="132"/>
      <c r="K66" s="132"/>
      <c r="L66" s="132"/>
      <c r="M66" s="132"/>
      <c r="N66" s="132"/>
      <c r="O66" s="132"/>
      <c r="P66" s="132"/>
      <c r="Q66" s="132"/>
      <c r="R66" s="132"/>
      <c r="S66" s="132"/>
      <c r="T66" s="132"/>
      <c r="U66" s="133"/>
      <c r="V66" s="133"/>
      <c r="W66" s="133"/>
      <c r="X66" s="133"/>
      <c r="Y66" s="133"/>
      <c r="Z66" s="132"/>
      <c r="AA66" s="132"/>
      <c r="AB66" s="132"/>
      <c r="AC66" s="132"/>
      <c r="AD66" s="132"/>
      <c r="AE66" s="132"/>
      <c r="AF66" s="132"/>
      <c r="AG66" s="132"/>
      <c r="AH66" s="132"/>
      <c r="AI66" s="132"/>
      <c r="AJ66" s="132"/>
      <c r="AK66" s="132"/>
      <c r="AL66" s="132"/>
      <c r="AM66" s="133"/>
      <c r="AN66" s="133"/>
    </row>
    <row r="67" s="101" customFormat="1" ht="30" customHeight="1" spans="1:40">
      <c r="A67" s="117" t="s">
        <v>205</v>
      </c>
      <c r="B67" s="121" t="s">
        <v>96</v>
      </c>
      <c r="C67" s="117"/>
      <c r="D67" s="121"/>
      <c r="E67" s="132"/>
      <c r="F67" s="133"/>
      <c r="G67" s="133"/>
      <c r="H67" s="133"/>
      <c r="I67" s="132"/>
      <c r="J67" s="132"/>
      <c r="K67" s="132"/>
      <c r="L67" s="132"/>
      <c r="M67" s="132"/>
      <c r="N67" s="132"/>
      <c r="O67" s="132"/>
      <c r="P67" s="132"/>
      <c r="Q67" s="132"/>
      <c r="R67" s="132"/>
      <c r="S67" s="132"/>
      <c r="T67" s="132"/>
      <c r="U67" s="133"/>
      <c r="V67" s="133"/>
      <c r="W67" s="133"/>
      <c r="X67" s="133"/>
      <c r="Y67" s="133"/>
      <c r="Z67" s="132"/>
      <c r="AA67" s="132"/>
      <c r="AB67" s="132"/>
      <c r="AC67" s="132"/>
      <c r="AD67" s="132"/>
      <c r="AE67" s="132"/>
      <c r="AF67" s="132"/>
      <c r="AG67" s="132"/>
      <c r="AH67" s="132"/>
      <c r="AI67" s="132"/>
      <c r="AJ67" s="132"/>
      <c r="AK67" s="132"/>
      <c r="AL67" s="132"/>
      <c r="AM67" s="133"/>
      <c r="AN67" s="133"/>
    </row>
    <row r="68" s="101" customFormat="1" ht="30" customHeight="1" spans="1:40">
      <c r="A68" s="117" t="s">
        <v>204</v>
      </c>
      <c r="B68" s="121" t="s">
        <v>99</v>
      </c>
      <c r="C68" s="117"/>
      <c r="D68" s="121"/>
      <c r="E68" s="132"/>
      <c r="F68" s="133"/>
      <c r="G68" s="133"/>
      <c r="H68" s="133"/>
      <c r="I68" s="132">
        <f t="shared" ref="I68:T68" si="32">I69</f>
        <v>1</v>
      </c>
      <c r="J68" s="132">
        <f t="shared" si="32"/>
        <v>0</v>
      </c>
      <c r="K68" s="132">
        <f t="shared" si="32"/>
        <v>1</v>
      </c>
      <c r="L68" s="132">
        <f t="shared" si="32"/>
        <v>0</v>
      </c>
      <c r="M68" s="132">
        <f t="shared" si="32"/>
        <v>0</v>
      </c>
      <c r="N68" s="132">
        <f t="shared" si="32"/>
        <v>0</v>
      </c>
      <c r="O68" s="132">
        <f t="shared" si="32"/>
        <v>0</v>
      </c>
      <c r="P68" s="132">
        <f t="shared" si="32"/>
        <v>0</v>
      </c>
      <c r="Q68" s="132">
        <f t="shared" si="32"/>
        <v>0</v>
      </c>
      <c r="R68" s="132">
        <f t="shared" si="32"/>
        <v>0</v>
      </c>
      <c r="S68" s="132">
        <f t="shared" si="32"/>
        <v>1722</v>
      </c>
      <c r="T68" s="132">
        <f t="shared" si="32"/>
        <v>5800</v>
      </c>
      <c r="U68" s="133"/>
      <c r="V68" s="133"/>
      <c r="W68" s="133"/>
      <c r="X68" s="133"/>
      <c r="Y68" s="133"/>
      <c r="Z68" s="132">
        <f t="shared" ref="Z68:AL68" si="33">Z69</f>
        <v>225</v>
      </c>
      <c r="AA68" s="132">
        <f t="shared" si="33"/>
        <v>0</v>
      </c>
      <c r="AB68" s="132">
        <f t="shared" si="33"/>
        <v>0</v>
      </c>
      <c r="AC68" s="132">
        <f t="shared" si="33"/>
        <v>0</v>
      </c>
      <c r="AD68" s="132">
        <f t="shared" si="33"/>
        <v>0</v>
      </c>
      <c r="AE68" s="132">
        <f t="shared" si="33"/>
        <v>0</v>
      </c>
      <c r="AF68" s="132">
        <f t="shared" si="33"/>
        <v>225</v>
      </c>
      <c r="AG68" s="132">
        <f t="shared" si="33"/>
        <v>0</v>
      </c>
      <c r="AH68" s="132">
        <f t="shared" si="33"/>
        <v>0</v>
      </c>
      <c r="AI68" s="132">
        <f t="shared" si="33"/>
        <v>0</v>
      </c>
      <c r="AJ68" s="132">
        <f t="shared" si="33"/>
        <v>0</v>
      </c>
      <c r="AK68" s="132">
        <f t="shared" si="33"/>
        <v>0</v>
      </c>
      <c r="AL68" s="132">
        <f t="shared" si="33"/>
        <v>0</v>
      </c>
      <c r="AM68" s="133"/>
      <c r="AN68" s="133"/>
    </row>
    <row r="69" s="101" customFormat="1" ht="30" customHeight="1" spans="1:40">
      <c r="A69" s="117" t="s">
        <v>205</v>
      </c>
      <c r="B69" s="121" t="s">
        <v>101</v>
      </c>
      <c r="C69" s="117"/>
      <c r="D69" s="121"/>
      <c r="E69" s="132"/>
      <c r="F69" s="133"/>
      <c r="G69" s="133"/>
      <c r="H69" s="133"/>
      <c r="I69" s="132">
        <f t="shared" ref="I69:T69" si="34">SUM(I70)</f>
        <v>1</v>
      </c>
      <c r="J69" s="132">
        <f t="shared" si="34"/>
        <v>0</v>
      </c>
      <c r="K69" s="132">
        <f t="shared" si="34"/>
        <v>1</v>
      </c>
      <c r="L69" s="132">
        <f t="shared" si="34"/>
        <v>0</v>
      </c>
      <c r="M69" s="132">
        <f t="shared" si="34"/>
        <v>0</v>
      </c>
      <c r="N69" s="132">
        <f t="shared" si="34"/>
        <v>0</v>
      </c>
      <c r="O69" s="132">
        <f t="shared" si="34"/>
        <v>0</v>
      </c>
      <c r="P69" s="132">
        <f t="shared" si="34"/>
        <v>0</v>
      </c>
      <c r="Q69" s="132">
        <f t="shared" si="34"/>
        <v>0</v>
      </c>
      <c r="R69" s="132">
        <f t="shared" si="34"/>
        <v>0</v>
      </c>
      <c r="S69" s="132">
        <f t="shared" si="34"/>
        <v>1722</v>
      </c>
      <c r="T69" s="132">
        <f t="shared" si="34"/>
        <v>5800</v>
      </c>
      <c r="U69" s="133"/>
      <c r="V69" s="133"/>
      <c r="W69" s="133"/>
      <c r="X69" s="133"/>
      <c r="Y69" s="133"/>
      <c r="Z69" s="132">
        <f t="shared" ref="Z69:AL69" si="35">SUM(Z70)</f>
        <v>225</v>
      </c>
      <c r="AA69" s="132">
        <f t="shared" si="35"/>
        <v>0</v>
      </c>
      <c r="AB69" s="132">
        <f t="shared" si="35"/>
        <v>0</v>
      </c>
      <c r="AC69" s="132">
        <f t="shared" si="35"/>
        <v>0</v>
      </c>
      <c r="AD69" s="132">
        <f t="shared" si="35"/>
        <v>0</v>
      </c>
      <c r="AE69" s="132">
        <f t="shared" si="35"/>
        <v>0</v>
      </c>
      <c r="AF69" s="132">
        <f t="shared" si="35"/>
        <v>225</v>
      </c>
      <c r="AG69" s="132">
        <f t="shared" si="35"/>
        <v>0</v>
      </c>
      <c r="AH69" s="132">
        <f t="shared" si="35"/>
        <v>0</v>
      </c>
      <c r="AI69" s="132">
        <f t="shared" si="35"/>
        <v>0</v>
      </c>
      <c r="AJ69" s="132">
        <f t="shared" si="35"/>
        <v>0</v>
      </c>
      <c r="AK69" s="132">
        <f t="shared" si="35"/>
        <v>0</v>
      </c>
      <c r="AL69" s="132">
        <f t="shared" si="35"/>
        <v>0</v>
      </c>
      <c r="AM69" s="133"/>
      <c r="AN69" s="133"/>
    </row>
    <row r="70" s="103" customFormat="1" ht="246.95" customHeight="1" spans="1:40">
      <c r="A70" s="127">
        <v>25</v>
      </c>
      <c r="B70" s="126" t="s">
        <v>429</v>
      </c>
      <c r="C70" s="129" t="s">
        <v>212</v>
      </c>
      <c r="D70" s="128" t="s">
        <v>430</v>
      </c>
      <c r="E70" s="129" t="s">
        <v>214</v>
      </c>
      <c r="F70" s="128" t="s">
        <v>215</v>
      </c>
      <c r="G70" s="128" t="s">
        <v>431</v>
      </c>
      <c r="H70" s="128" t="s">
        <v>432</v>
      </c>
      <c r="I70" s="131">
        <v>1</v>
      </c>
      <c r="J70" s="131"/>
      <c r="K70" s="131">
        <v>1</v>
      </c>
      <c r="L70" s="131"/>
      <c r="M70" s="131"/>
      <c r="N70" s="131"/>
      <c r="O70" s="131"/>
      <c r="P70" s="131"/>
      <c r="Q70" s="131"/>
      <c r="R70" s="131"/>
      <c r="S70" s="131">
        <v>1722</v>
      </c>
      <c r="T70" s="131">
        <v>5800</v>
      </c>
      <c r="U70" s="126" t="s">
        <v>220</v>
      </c>
      <c r="V70" s="126" t="s">
        <v>221</v>
      </c>
      <c r="W70" s="126" t="s">
        <v>220</v>
      </c>
      <c r="X70" s="126" t="s">
        <v>221</v>
      </c>
      <c r="Y70" s="130" t="s">
        <v>222</v>
      </c>
      <c r="Z70" s="131">
        <v>225</v>
      </c>
      <c r="AA70" s="131"/>
      <c r="AB70" s="131"/>
      <c r="AC70" s="131"/>
      <c r="AD70" s="131"/>
      <c r="AE70" s="131"/>
      <c r="AF70" s="131">
        <v>225</v>
      </c>
      <c r="AG70" s="131"/>
      <c r="AH70" s="131"/>
      <c r="AI70" s="131"/>
      <c r="AJ70" s="131"/>
      <c r="AK70" s="131"/>
      <c r="AL70" s="131"/>
      <c r="AM70" s="128" t="s">
        <v>433</v>
      </c>
      <c r="AN70" s="128" t="s">
        <v>433</v>
      </c>
    </row>
    <row r="71" s="102" customFormat="1" ht="30" customHeight="1" spans="1:40">
      <c r="A71" s="137" t="s">
        <v>205</v>
      </c>
      <c r="B71" s="121" t="s">
        <v>104</v>
      </c>
      <c r="C71" s="117"/>
      <c r="D71" s="121"/>
      <c r="E71" s="123"/>
      <c r="F71" s="124"/>
      <c r="G71" s="124"/>
      <c r="H71" s="124"/>
      <c r="I71" s="123"/>
      <c r="J71" s="123"/>
      <c r="K71" s="123"/>
      <c r="L71" s="123"/>
      <c r="M71" s="123"/>
      <c r="N71" s="123"/>
      <c r="O71" s="123"/>
      <c r="P71" s="123"/>
      <c r="Q71" s="123"/>
      <c r="R71" s="123"/>
      <c r="S71" s="123"/>
      <c r="T71" s="123"/>
      <c r="U71" s="124"/>
      <c r="V71" s="124"/>
      <c r="W71" s="124"/>
      <c r="X71" s="124"/>
      <c r="Y71" s="124"/>
      <c r="Z71" s="123"/>
      <c r="AA71" s="123"/>
      <c r="AB71" s="123"/>
      <c r="AC71" s="123"/>
      <c r="AD71" s="123"/>
      <c r="AE71" s="123"/>
      <c r="AF71" s="123"/>
      <c r="AG71" s="123"/>
      <c r="AH71" s="123"/>
      <c r="AI71" s="123"/>
      <c r="AJ71" s="123"/>
      <c r="AK71" s="123"/>
      <c r="AL71" s="123"/>
      <c r="AM71" s="124"/>
      <c r="AN71" s="124"/>
    </row>
    <row r="72" s="102" customFormat="1" ht="30" customHeight="1" spans="1:40">
      <c r="A72" s="137" t="s">
        <v>205</v>
      </c>
      <c r="B72" s="121" t="s">
        <v>107</v>
      </c>
      <c r="C72" s="117"/>
      <c r="D72" s="121"/>
      <c r="E72" s="123"/>
      <c r="F72" s="124"/>
      <c r="G72" s="124"/>
      <c r="H72" s="124"/>
      <c r="I72" s="123"/>
      <c r="J72" s="123"/>
      <c r="K72" s="123"/>
      <c r="L72" s="123"/>
      <c r="M72" s="123"/>
      <c r="N72" s="123"/>
      <c r="O72" s="123"/>
      <c r="P72" s="123"/>
      <c r="Q72" s="123"/>
      <c r="R72" s="123"/>
      <c r="S72" s="123"/>
      <c r="T72" s="123"/>
      <c r="U72" s="124"/>
      <c r="V72" s="124"/>
      <c r="W72" s="124"/>
      <c r="X72" s="124"/>
      <c r="Y72" s="124"/>
      <c r="Z72" s="123"/>
      <c r="AA72" s="123"/>
      <c r="AB72" s="123"/>
      <c r="AC72" s="123"/>
      <c r="AD72" s="123"/>
      <c r="AE72" s="123"/>
      <c r="AF72" s="123"/>
      <c r="AG72" s="123"/>
      <c r="AH72" s="123"/>
      <c r="AI72" s="123"/>
      <c r="AJ72" s="123"/>
      <c r="AK72" s="123"/>
      <c r="AL72" s="123"/>
      <c r="AM72" s="124"/>
      <c r="AN72" s="124"/>
    </row>
    <row r="73" s="102" customFormat="1" ht="30" customHeight="1" spans="1:40">
      <c r="A73" s="137" t="s">
        <v>205</v>
      </c>
      <c r="B73" s="121" t="s">
        <v>109</v>
      </c>
      <c r="C73" s="117"/>
      <c r="D73" s="121"/>
      <c r="E73" s="123"/>
      <c r="F73" s="124"/>
      <c r="G73" s="124"/>
      <c r="H73" s="124"/>
      <c r="I73" s="123"/>
      <c r="J73" s="123"/>
      <c r="K73" s="123"/>
      <c r="L73" s="123"/>
      <c r="M73" s="123"/>
      <c r="N73" s="123"/>
      <c r="O73" s="123"/>
      <c r="P73" s="123"/>
      <c r="Q73" s="123"/>
      <c r="R73" s="123"/>
      <c r="S73" s="123"/>
      <c r="T73" s="123"/>
      <c r="U73" s="124"/>
      <c r="V73" s="124"/>
      <c r="W73" s="124"/>
      <c r="X73" s="124"/>
      <c r="Y73" s="124"/>
      <c r="Z73" s="123"/>
      <c r="AA73" s="123"/>
      <c r="AB73" s="123"/>
      <c r="AC73" s="123"/>
      <c r="AD73" s="123"/>
      <c r="AE73" s="123"/>
      <c r="AF73" s="123"/>
      <c r="AG73" s="123"/>
      <c r="AH73" s="123"/>
      <c r="AI73" s="123"/>
      <c r="AJ73" s="123"/>
      <c r="AK73" s="123"/>
      <c r="AL73" s="123"/>
      <c r="AM73" s="124"/>
      <c r="AN73" s="124"/>
    </row>
    <row r="74" s="102" customFormat="1" ht="30" customHeight="1" spans="1:40">
      <c r="A74" s="137" t="s">
        <v>205</v>
      </c>
      <c r="B74" s="121" t="s">
        <v>113</v>
      </c>
      <c r="C74" s="117"/>
      <c r="D74" s="121"/>
      <c r="E74" s="123"/>
      <c r="F74" s="124"/>
      <c r="G74" s="124"/>
      <c r="H74" s="124"/>
      <c r="I74" s="123"/>
      <c r="J74" s="123"/>
      <c r="K74" s="123"/>
      <c r="L74" s="123"/>
      <c r="M74" s="123"/>
      <c r="N74" s="123"/>
      <c r="O74" s="123"/>
      <c r="P74" s="123"/>
      <c r="Q74" s="123"/>
      <c r="R74" s="123"/>
      <c r="S74" s="123"/>
      <c r="T74" s="123"/>
      <c r="U74" s="124"/>
      <c r="V74" s="124"/>
      <c r="W74" s="124"/>
      <c r="X74" s="124"/>
      <c r="Y74" s="124"/>
      <c r="Z74" s="123"/>
      <c r="AA74" s="123"/>
      <c r="AB74" s="123"/>
      <c r="AC74" s="123"/>
      <c r="AD74" s="123"/>
      <c r="AE74" s="123"/>
      <c r="AF74" s="123"/>
      <c r="AG74" s="123"/>
      <c r="AH74" s="123"/>
      <c r="AI74" s="123"/>
      <c r="AJ74" s="123"/>
      <c r="AK74" s="123"/>
      <c r="AL74" s="123"/>
      <c r="AM74" s="124"/>
      <c r="AN74" s="124"/>
    </row>
    <row r="75" s="102" customFormat="1" ht="51.95" customHeight="1" spans="1:40">
      <c r="A75" s="137" t="s">
        <v>205</v>
      </c>
      <c r="B75" s="121" t="s">
        <v>115</v>
      </c>
      <c r="C75" s="117"/>
      <c r="D75" s="121"/>
      <c r="E75" s="123"/>
      <c r="F75" s="124"/>
      <c r="G75" s="124"/>
      <c r="H75" s="124"/>
      <c r="I75" s="123"/>
      <c r="J75" s="123"/>
      <c r="K75" s="123"/>
      <c r="L75" s="123"/>
      <c r="M75" s="123"/>
      <c r="N75" s="123"/>
      <c r="O75" s="123"/>
      <c r="P75" s="123"/>
      <c r="Q75" s="123"/>
      <c r="R75" s="123"/>
      <c r="S75" s="123"/>
      <c r="T75" s="123"/>
      <c r="U75" s="124"/>
      <c r="V75" s="124"/>
      <c r="W75" s="124"/>
      <c r="X75" s="124"/>
      <c r="Y75" s="124"/>
      <c r="Z75" s="123"/>
      <c r="AA75" s="123"/>
      <c r="AB75" s="123"/>
      <c r="AC75" s="123"/>
      <c r="AD75" s="123"/>
      <c r="AE75" s="123"/>
      <c r="AF75" s="123"/>
      <c r="AG75" s="123"/>
      <c r="AH75" s="123"/>
      <c r="AI75" s="123"/>
      <c r="AJ75" s="123"/>
      <c r="AK75" s="123"/>
      <c r="AL75" s="123"/>
      <c r="AM75" s="124"/>
      <c r="AN75" s="124"/>
    </row>
    <row r="76" s="102" customFormat="1" ht="72" customHeight="1" spans="1:40">
      <c r="A76" s="137" t="s">
        <v>204</v>
      </c>
      <c r="B76" s="165" t="s">
        <v>115</v>
      </c>
      <c r="C76" s="119"/>
      <c r="D76" s="166"/>
      <c r="E76" s="123"/>
      <c r="F76" s="124"/>
      <c r="G76" s="124"/>
      <c r="H76" s="124"/>
      <c r="I76" s="123">
        <f>SUM(I77:I82)</f>
        <v>6</v>
      </c>
      <c r="J76" s="123"/>
      <c r="K76" s="123">
        <f t="shared" ref="K76:AL76" si="36">SUM(K77:K82)</f>
        <v>6</v>
      </c>
      <c r="L76" s="123">
        <f t="shared" si="36"/>
        <v>0</v>
      </c>
      <c r="M76" s="123">
        <f t="shared" si="36"/>
        <v>0</v>
      </c>
      <c r="N76" s="123">
        <f t="shared" si="36"/>
        <v>0</v>
      </c>
      <c r="O76" s="123">
        <f t="shared" si="36"/>
        <v>0</v>
      </c>
      <c r="P76" s="123">
        <f t="shared" si="36"/>
        <v>0</v>
      </c>
      <c r="Q76" s="123">
        <f t="shared" si="36"/>
        <v>0</v>
      </c>
      <c r="R76" s="123">
        <f t="shared" si="36"/>
        <v>0</v>
      </c>
      <c r="S76" s="123">
        <f t="shared" si="36"/>
        <v>552</v>
      </c>
      <c r="T76" s="123">
        <f t="shared" si="36"/>
        <v>1840</v>
      </c>
      <c r="U76" s="123"/>
      <c r="V76" s="123"/>
      <c r="W76" s="123"/>
      <c r="X76" s="123"/>
      <c r="Y76" s="123"/>
      <c r="Z76" s="123">
        <f t="shared" si="36"/>
        <v>458.8</v>
      </c>
      <c r="AA76" s="123">
        <f t="shared" si="36"/>
        <v>458.8</v>
      </c>
      <c r="AB76" s="123">
        <f t="shared" si="36"/>
        <v>458.8</v>
      </c>
      <c r="AC76" s="123">
        <f t="shared" si="36"/>
        <v>0</v>
      </c>
      <c r="AD76" s="123">
        <f t="shared" si="36"/>
        <v>0</v>
      </c>
      <c r="AE76" s="123">
        <f t="shared" si="36"/>
        <v>0</v>
      </c>
      <c r="AF76" s="123">
        <f t="shared" si="36"/>
        <v>0</v>
      </c>
      <c r="AG76" s="123">
        <f t="shared" si="36"/>
        <v>0</v>
      </c>
      <c r="AH76" s="123">
        <f t="shared" si="36"/>
        <v>0</v>
      </c>
      <c r="AI76" s="123">
        <f t="shared" si="36"/>
        <v>0</v>
      </c>
      <c r="AJ76" s="123">
        <f t="shared" si="36"/>
        <v>0</v>
      </c>
      <c r="AK76" s="123">
        <f t="shared" si="36"/>
        <v>0</v>
      </c>
      <c r="AL76" s="123">
        <f t="shared" si="36"/>
        <v>0</v>
      </c>
      <c r="AM76" s="124"/>
      <c r="AN76" s="124"/>
    </row>
    <row r="77" s="102" customFormat="1" ht="279.95" customHeight="1" spans="1:40">
      <c r="A77" s="137">
        <v>26</v>
      </c>
      <c r="B77" s="126" t="s">
        <v>434</v>
      </c>
      <c r="C77" s="127" t="s">
        <v>212</v>
      </c>
      <c r="D77" s="126" t="s">
        <v>435</v>
      </c>
      <c r="E77" s="131" t="s">
        <v>214</v>
      </c>
      <c r="F77" s="130" t="s">
        <v>402</v>
      </c>
      <c r="G77" s="130" t="s">
        <v>436</v>
      </c>
      <c r="H77" s="130" t="s">
        <v>437</v>
      </c>
      <c r="I77" s="123">
        <v>1</v>
      </c>
      <c r="J77" s="123"/>
      <c r="K77" s="123">
        <v>1</v>
      </c>
      <c r="L77" s="123"/>
      <c r="M77" s="123"/>
      <c r="N77" s="123"/>
      <c r="O77" s="123"/>
      <c r="P77" s="123"/>
      <c r="Q77" s="123"/>
      <c r="R77" s="123"/>
      <c r="S77" s="131">
        <v>28</v>
      </c>
      <c r="T77" s="131">
        <v>89</v>
      </c>
      <c r="U77" s="130" t="s">
        <v>239</v>
      </c>
      <c r="V77" s="130" t="s">
        <v>240</v>
      </c>
      <c r="W77" s="130" t="s">
        <v>220</v>
      </c>
      <c r="X77" s="130" t="s">
        <v>221</v>
      </c>
      <c r="Y77" s="130" t="s">
        <v>222</v>
      </c>
      <c r="Z77" s="131">
        <v>72</v>
      </c>
      <c r="AA77" s="123">
        <v>72</v>
      </c>
      <c r="AB77" s="123">
        <v>72</v>
      </c>
      <c r="AC77" s="123"/>
      <c r="AD77" s="123"/>
      <c r="AE77" s="123"/>
      <c r="AF77" s="123"/>
      <c r="AG77" s="123"/>
      <c r="AH77" s="123"/>
      <c r="AI77" s="123"/>
      <c r="AJ77" s="123"/>
      <c r="AK77" s="123"/>
      <c r="AL77" s="123"/>
      <c r="AM77" s="130" t="s">
        <v>438</v>
      </c>
      <c r="AN77" s="130" t="s">
        <v>439</v>
      </c>
    </row>
    <row r="78" s="102" customFormat="1" ht="279.95" customHeight="1" spans="1:40">
      <c r="A78" s="137">
        <v>27</v>
      </c>
      <c r="B78" s="143" t="s">
        <v>440</v>
      </c>
      <c r="C78" s="127" t="s">
        <v>212</v>
      </c>
      <c r="D78" s="128" t="s">
        <v>441</v>
      </c>
      <c r="E78" s="129" t="s">
        <v>214</v>
      </c>
      <c r="F78" s="128" t="s">
        <v>442</v>
      </c>
      <c r="G78" s="128" t="s">
        <v>443</v>
      </c>
      <c r="H78" s="128" t="s">
        <v>444</v>
      </c>
      <c r="I78" s="123">
        <v>1</v>
      </c>
      <c r="J78" s="123"/>
      <c r="K78" s="123">
        <v>1</v>
      </c>
      <c r="L78" s="123"/>
      <c r="M78" s="123"/>
      <c r="N78" s="123"/>
      <c r="O78" s="123"/>
      <c r="P78" s="123"/>
      <c r="Q78" s="123"/>
      <c r="R78" s="123"/>
      <c r="S78" s="131">
        <v>16</v>
      </c>
      <c r="T78" s="131">
        <v>119</v>
      </c>
      <c r="U78" s="128" t="s">
        <v>294</v>
      </c>
      <c r="V78" s="128" t="s">
        <v>445</v>
      </c>
      <c r="W78" s="130" t="s">
        <v>220</v>
      </c>
      <c r="X78" s="130" t="s">
        <v>221</v>
      </c>
      <c r="Y78" s="130" t="s">
        <v>222</v>
      </c>
      <c r="Z78" s="131">
        <v>33.5</v>
      </c>
      <c r="AA78" s="123">
        <v>33.5</v>
      </c>
      <c r="AB78" s="123">
        <v>33.5</v>
      </c>
      <c r="AC78" s="123"/>
      <c r="AD78" s="123"/>
      <c r="AE78" s="123"/>
      <c r="AF78" s="123"/>
      <c r="AG78" s="123"/>
      <c r="AH78" s="123"/>
      <c r="AI78" s="123"/>
      <c r="AJ78" s="123"/>
      <c r="AK78" s="123"/>
      <c r="AL78" s="123"/>
      <c r="AM78" s="128" t="s">
        <v>446</v>
      </c>
      <c r="AN78" s="128" t="s">
        <v>447</v>
      </c>
    </row>
    <row r="79" s="102" customFormat="1" ht="279.95" customHeight="1" spans="1:40">
      <c r="A79" s="137">
        <v>28</v>
      </c>
      <c r="B79" s="143" t="s">
        <v>448</v>
      </c>
      <c r="C79" s="127" t="s">
        <v>212</v>
      </c>
      <c r="D79" s="128" t="s">
        <v>449</v>
      </c>
      <c r="E79" s="129" t="s">
        <v>214</v>
      </c>
      <c r="F79" s="128" t="s">
        <v>450</v>
      </c>
      <c r="G79" s="128" t="s">
        <v>451</v>
      </c>
      <c r="H79" s="128" t="s">
        <v>452</v>
      </c>
      <c r="I79" s="123">
        <v>1</v>
      </c>
      <c r="J79" s="123"/>
      <c r="K79" s="123">
        <v>1</v>
      </c>
      <c r="L79" s="123"/>
      <c r="M79" s="123"/>
      <c r="N79" s="123"/>
      <c r="O79" s="123"/>
      <c r="P79" s="123"/>
      <c r="Q79" s="123"/>
      <c r="R79" s="123"/>
      <c r="S79" s="131">
        <v>2</v>
      </c>
      <c r="T79" s="131">
        <v>8</v>
      </c>
      <c r="U79" s="128" t="s">
        <v>453</v>
      </c>
      <c r="V79" s="128" t="s">
        <v>454</v>
      </c>
      <c r="W79" s="130" t="s">
        <v>220</v>
      </c>
      <c r="X79" s="130" t="s">
        <v>221</v>
      </c>
      <c r="Y79" s="130" t="s">
        <v>222</v>
      </c>
      <c r="Z79" s="131">
        <v>1.8</v>
      </c>
      <c r="AA79" s="123">
        <v>1.8</v>
      </c>
      <c r="AB79" s="123">
        <v>1.8</v>
      </c>
      <c r="AC79" s="123"/>
      <c r="AD79" s="123"/>
      <c r="AE79" s="123"/>
      <c r="AF79" s="123"/>
      <c r="AG79" s="123"/>
      <c r="AH79" s="123"/>
      <c r="AI79" s="123"/>
      <c r="AJ79" s="123"/>
      <c r="AK79" s="123"/>
      <c r="AL79" s="123"/>
      <c r="AM79" s="128" t="s">
        <v>455</v>
      </c>
      <c r="AN79" s="128" t="s">
        <v>456</v>
      </c>
    </row>
    <row r="80" s="102" customFormat="1" ht="279.95" customHeight="1" spans="1:40">
      <c r="A80" s="137">
        <v>29</v>
      </c>
      <c r="B80" s="126" t="s">
        <v>457</v>
      </c>
      <c r="C80" s="131" t="s">
        <v>212</v>
      </c>
      <c r="D80" s="130" t="s">
        <v>458</v>
      </c>
      <c r="E80" s="131" t="s">
        <v>214</v>
      </c>
      <c r="F80" s="131" t="s">
        <v>263</v>
      </c>
      <c r="G80" s="131" t="s">
        <v>459</v>
      </c>
      <c r="H80" s="130" t="s">
        <v>460</v>
      </c>
      <c r="I80" s="123">
        <v>1</v>
      </c>
      <c r="J80" s="123"/>
      <c r="K80" s="123">
        <v>1</v>
      </c>
      <c r="L80" s="123"/>
      <c r="M80" s="123"/>
      <c r="N80" s="123"/>
      <c r="O80" s="123"/>
      <c r="P80" s="123"/>
      <c r="Q80" s="123"/>
      <c r="R80" s="123"/>
      <c r="S80" s="131">
        <v>87</v>
      </c>
      <c r="T80" s="131">
        <v>304</v>
      </c>
      <c r="U80" s="130" t="s">
        <v>230</v>
      </c>
      <c r="V80" s="130" t="s">
        <v>231</v>
      </c>
      <c r="W80" s="130" t="s">
        <v>220</v>
      </c>
      <c r="X80" s="131" t="s">
        <v>221</v>
      </c>
      <c r="Y80" s="130" t="s">
        <v>222</v>
      </c>
      <c r="Z80" s="131">
        <v>130.5</v>
      </c>
      <c r="AA80" s="123">
        <v>130.5</v>
      </c>
      <c r="AB80" s="123">
        <v>130.5</v>
      </c>
      <c r="AC80" s="123"/>
      <c r="AD80" s="123"/>
      <c r="AE80" s="123"/>
      <c r="AF80" s="123"/>
      <c r="AG80" s="123"/>
      <c r="AH80" s="123"/>
      <c r="AI80" s="123"/>
      <c r="AJ80" s="123"/>
      <c r="AK80" s="123"/>
      <c r="AL80" s="123"/>
      <c r="AM80" s="158" t="s">
        <v>461</v>
      </c>
      <c r="AN80" s="158" t="s">
        <v>462</v>
      </c>
    </row>
    <row r="81" s="102" customFormat="1" ht="279.95" customHeight="1" spans="1:40">
      <c r="A81" s="137">
        <v>30</v>
      </c>
      <c r="B81" s="126" t="s">
        <v>463</v>
      </c>
      <c r="C81" s="131" t="s">
        <v>212</v>
      </c>
      <c r="D81" s="158" t="s">
        <v>464</v>
      </c>
      <c r="E81" s="158" t="s">
        <v>214</v>
      </c>
      <c r="F81" s="130" t="s">
        <v>291</v>
      </c>
      <c r="G81" s="158" t="s">
        <v>465</v>
      </c>
      <c r="H81" s="158" t="s">
        <v>466</v>
      </c>
      <c r="I81" s="123">
        <v>1</v>
      </c>
      <c r="J81" s="123"/>
      <c r="K81" s="123">
        <v>1</v>
      </c>
      <c r="L81" s="123"/>
      <c r="M81" s="123"/>
      <c r="N81" s="123"/>
      <c r="O81" s="123"/>
      <c r="P81" s="123"/>
      <c r="Q81" s="123"/>
      <c r="R81" s="123"/>
      <c r="S81" s="131">
        <v>261</v>
      </c>
      <c r="T81" s="131">
        <v>850</v>
      </c>
      <c r="U81" s="158" t="s">
        <v>363</v>
      </c>
      <c r="V81" s="141" t="s">
        <v>364</v>
      </c>
      <c r="W81" s="130" t="s">
        <v>220</v>
      </c>
      <c r="X81" s="131" t="s">
        <v>221</v>
      </c>
      <c r="Y81" s="130" t="s">
        <v>222</v>
      </c>
      <c r="Z81" s="131">
        <v>100</v>
      </c>
      <c r="AA81" s="123">
        <v>100</v>
      </c>
      <c r="AB81" s="123">
        <v>100</v>
      </c>
      <c r="AC81" s="123"/>
      <c r="AD81" s="123"/>
      <c r="AE81" s="123"/>
      <c r="AF81" s="123"/>
      <c r="AG81" s="123"/>
      <c r="AH81" s="123"/>
      <c r="AI81" s="123"/>
      <c r="AJ81" s="123"/>
      <c r="AK81" s="123"/>
      <c r="AL81" s="123"/>
      <c r="AM81" s="158" t="s">
        <v>467</v>
      </c>
      <c r="AN81" s="158" t="s">
        <v>468</v>
      </c>
    </row>
    <row r="82" s="102" customFormat="1" ht="362.1" customHeight="1" spans="1:40">
      <c r="A82" s="137">
        <v>31</v>
      </c>
      <c r="B82" s="126" t="s">
        <v>469</v>
      </c>
      <c r="C82" s="131" t="s">
        <v>212</v>
      </c>
      <c r="D82" s="130" t="s">
        <v>470</v>
      </c>
      <c r="E82" s="131" t="s">
        <v>214</v>
      </c>
      <c r="F82" s="131" t="s">
        <v>215</v>
      </c>
      <c r="G82" s="131" t="s">
        <v>471</v>
      </c>
      <c r="H82" s="139" t="s">
        <v>472</v>
      </c>
      <c r="I82" s="123">
        <v>1</v>
      </c>
      <c r="J82" s="123"/>
      <c r="K82" s="123">
        <v>1</v>
      </c>
      <c r="L82" s="123"/>
      <c r="M82" s="123"/>
      <c r="N82" s="123"/>
      <c r="O82" s="123"/>
      <c r="P82" s="123"/>
      <c r="Q82" s="123"/>
      <c r="R82" s="123"/>
      <c r="S82" s="131">
        <v>158</v>
      </c>
      <c r="T82" s="131">
        <v>470</v>
      </c>
      <c r="U82" s="131" t="s">
        <v>303</v>
      </c>
      <c r="V82" s="131" t="s">
        <v>304</v>
      </c>
      <c r="W82" s="130" t="s">
        <v>220</v>
      </c>
      <c r="X82" s="131" t="s">
        <v>221</v>
      </c>
      <c r="Y82" s="130" t="s">
        <v>222</v>
      </c>
      <c r="Z82" s="168">
        <v>121</v>
      </c>
      <c r="AA82" s="123">
        <v>121</v>
      </c>
      <c r="AB82" s="123">
        <v>121</v>
      </c>
      <c r="AC82" s="123"/>
      <c r="AD82" s="123"/>
      <c r="AE82" s="123"/>
      <c r="AF82" s="123"/>
      <c r="AG82" s="123"/>
      <c r="AH82" s="123"/>
      <c r="AI82" s="123"/>
      <c r="AJ82" s="123"/>
      <c r="AK82" s="123"/>
      <c r="AL82" s="123"/>
      <c r="AM82" s="139" t="s">
        <v>473</v>
      </c>
      <c r="AN82" s="139" t="s">
        <v>474</v>
      </c>
    </row>
    <row r="83" s="102" customFormat="1" ht="30" customHeight="1" spans="1:40">
      <c r="A83" s="117" t="s">
        <v>203</v>
      </c>
      <c r="B83" s="121" t="s">
        <v>118</v>
      </c>
      <c r="C83" s="117"/>
      <c r="D83" s="121"/>
      <c r="E83" s="123"/>
      <c r="F83" s="124"/>
      <c r="G83" s="124"/>
      <c r="H83" s="124"/>
      <c r="I83" s="123"/>
      <c r="J83" s="123"/>
      <c r="K83" s="123"/>
      <c r="L83" s="123"/>
      <c r="M83" s="123"/>
      <c r="N83" s="123"/>
      <c r="O83" s="123"/>
      <c r="P83" s="123"/>
      <c r="Q83" s="123"/>
      <c r="R83" s="123"/>
      <c r="S83" s="123"/>
      <c r="T83" s="123"/>
      <c r="U83" s="124"/>
      <c r="V83" s="124"/>
      <c r="W83" s="124"/>
      <c r="X83" s="124"/>
      <c r="Y83" s="124"/>
      <c r="Z83" s="123"/>
      <c r="AA83" s="123"/>
      <c r="AB83" s="123"/>
      <c r="AC83" s="123"/>
      <c r="AD83" s="123"/>
      <c r="AE83" s="123"/>
      <c r="AF83" s="123"/>
      <c r="AG83" s="123"/>
      <c r="AH83" s="123"/>
      <c r="AI83" s="123"/>
      <c r="AJ83" s="123"/>
      <c r="AK83" s="123"/>
      <c r="AL83" s="123"/>
      <c r="AM83" s="124"/>
      <c r="AN83" s="124"/>
    </row>
    <row r="84" s="102" customFormat="1" ht="30" customHeight="1" spans="1:40">
      <c r="A84" s="117" t="s">
        <v>204</v>
      </c>
      <c r="B84" s="121" t="s">
        <v>120</v>
      </c>
      <c r="C84" s="117"/>
      <c r="D84" s="121"/>
      <c r="E84" s="123"/>
      <c r="F84" s="124"/>
      <c r="G84" s="124"/>
      <c r="H84" s="124"/>
      <c r="I84" s="123"/>
      <c r="J84" s="123"/>
      <c r="K84" s="123"/>
      <c r="L84" s="123"/>
      <c r="M84" s="123"/>
      <c r="N84" s="123"/>
      <c r="O84" s="123"/>
      <c r="P84" s="123"/>
      <c r="Q84" s="123"/>
      <c r="R84" s="123"/>
      <c r="S84" s="123"/>
      <c r="T84" s="123"/>
      <c r="U84" s="124"/>
      <c r="V84" s="124"/>
      <c r="W84" s="124"/>
      <c r="X84" s="124"/>
      <c r="Y84" s="124"/>
      <c r="Z84" s="123"/>
      <c r="AA84" s="123"/>
      <c r="AB84" s="123"/>
      <c r="AC84" s="123"/>
      <c r="AD84" s="123"/>
      <c r="AE84" s="123"/>
      <c r="AF84" s="123"/>
      <c r="AG84" s="123"/>
      <c r="AH84" s="123"/>
      <c r="AI84" s="123"/>
      <c r="AJ84" s="123"/>
      <c r="AK84" s="123"/>
      <c r="AL84" s="123"/>
      <c r="AM84" s="124"/>
      <c r="AN84" s="124"/>
    </row>
    <row r="85" s="102" customFormat="1" ht="30" customHeight="1" spans="1:40">
      <c r="A85" s="137" t="s">
        <v>205</v>
      </c>
      <c r="B85" s="121" t="s">
        <v>122</v>
      </c>
      <c r="C85" s="117"/>
      <c r="D85" s="121"/>
      <c r="E85" s="123"/>
      <c r="F85" s="124"/>
      <c r="G85" s="124"/>
      <c r="H85" s="124"/>
      <c r="I85" s="123"/>
      <c r="J85" s="123"/>
      <c r="K85" s="123"/>
      <c r="L85" s="123"/>
      <c r="M85" s="123"/>
      <c r="N85" s="123"/>
      <c r="O85" s="123"/>
      <c r="P85" s="123"/>
      <c r="Q85" s="123"/>
      <c r="R85" s="123"/>
      <c r="S85" s="123"/>
      <c r="T85" s="123"/>
      <c r="U85" s="124"/>
      <c r="V85" s="124"/>
      <c r="W85" s="124"/>
      <c r="X85" s="124"/>
      <c r="Y85" s="124"/>
      <c r="Z85" s="123"/>
      <c r="AA85" s="123"/>
      <c r="AB85" s="123"/>
      <c r="AC85" s="123"/>
      <c r="AD85" s="123"/>
      <c r="AE85" s="123"/>
      <c r="AF85" s="123"/>
      <c r="AG85" s="123"/>
      <c r="AH85" s="123"/>
      <c r="AI85" s="123"/>
      <c r="AJ85" s="123"/>
      <c r="AK85" s="123"/>
      <c r="AL85" s="123"/>
      <c r="AM85" s="124"/>
      <c r="AN85" s="124"/>
    </row>
    <row r="86" s="102" customFormat="1" ht="30" customHeight="1" spans="1:40">
      <c r="A86" s="137" t="s">
        <v>205</v>
      </c>
      <c r="B86" s="121" t="s">
        <v>475</v>
      </c>
      <c r="C86" s="117"/>
      <c r="D86" s="121"/>
      <c r="E86" s="123"/>
      <c r="F86" s="124"/>
      <c r="G86" s="124"/>
      <c r="H86" s="124"/>
      <c r="I86" s="123"/>
      <c r="J86" s="123"/>
      <c r="K86" s="123"/>
      <c r="L86" s="123"/>
      <c r="M86" s="123"/>
      <c r="N86" s="123"/>
      <c r="O86" s="123"/>
      <c r="P86" s="123"/>
      <c r="Q86" s="123"/>
      <c r="R86" s="123"/>
      <c r="S86" s="123"/>
      <c r="T86" s="123"/>
      <c r="U86" s="124"/>
      <c r="V86" s="124"/>
      <c r="W86" s="124"/>
      <c r="X86" s="124"/>
      <c r="Y86" s="124"/>
      <c r="Z86" s="123"/>
      <c r="AA86" s="123"/>
      <c r="AB86" s="123"/>
      <c r="AC86" s="123"/>
      <c r="AD86" s="123"/>
      <c r="AE86" s="123"/>
      <c r="AF86" s="123"/>
      <c r="AG86" s="123"/>
      <c r="AH86" s="123"/>
      <c r="AI86" s="123"/>
      <c r="AJ86" s="123"/>
      <c r="AK86" s="123"/>
      <c r="AL86" s="123"/>
      <c r="AM86" s="124"/>
      <c r="AN86" s="124"/>
    </row>
    <row r="87" s="102" customFormat="1" ht="30" customHeight="1" spans="1:40">
      <c r="A87" s="137" t="s">
        <v>204</v>
      </c>
      <c r="B87" s="121" t="s">
        <v>476</v>
      </c>
      <c r="C87" s="117"/>
      <c r="D87" s="121"/>
      <c r="E87" s="123"/>
      <c r="F87" s="124"/>
      <c r="G87" s="124"/>
      <c r="H87" s="124"/>
      <c r="I87" s="123"/>
      <c r="J87" s="123"/>
      <c r="K87" s="123"/>
      <c r="L87" s="123"/>
      <c r="M87" s="123"/>
      <c r="N87" s="123"/>
      <c r="O87" s="123"/>
      <c r="P87" s="123"/>
      <c r="Q87" s="123"/>
      <c r="R87" s="123"/>
      <c r="S87" s="123"/>
      <c r="T87" s="123"/>
      <c r="U87" s="124"/>
      <c r="V87" s="124"/>
      <c r="W87" s="124"/>
      <c r="X87" s="124"/>
      <c r="Y87" s="124"/>
      <c r="Z87" s="123"/>
      <c r="AA87" s="123"/>
      <c r="AB87" s="123"/>
      <c r="AC87" s="123"/>
      <c r="AD87" s="123"/>
      <c r="AE87" s="123"/>
      <c r="AF87" s="123"/>
      <c r="AG87" s="123"/>
      <c r="AH87" s="123"/>
      <c r="AI87" s="123"/>
      <c r="AJ87" s="123"/>
      <c r="AK87" s="123"/>
      <c r="AL87" s="123"/>
      <c r="AM87" s="124"/>
      <c r="AN87" s="124"/>
    </row>
    <row r="88" s="102" customFormat="1" ht="30" customHeight="1" spans="1:40">
      <c r="A88" s="137" t="s">
        <v>205</v>
      </c>
      <c r="B88" s="121" t="s">
        <v>131</v>
      </c>
      <c r="C88" s="117"/>
      <c r="D88" s="121"/>
      <c r="E88" s="123"/>
      <c r="F88" s="124"/>
      <c r="G88" s="124"/>
      <c r="H88" s="124"/>
      <c r="I88" s="123"/>
      <c r="J88" s="123"/>
      <c r="K88" s="123"/>
      <c r="L88" s="123"/>
      <c r="M88" s="123"/>
      <c r="N88" s="123"/>
      <c r="O88" s="123"/>
      <c r="P88" s="123"/>
      <c r="Q88" s="123"/>
      <c r="R88" s="123"/>
      <c r="S88" s="123"/>
      <c r="T88" s="123"/>
      <c r="U88" s="124"/>
      <c r="V88" s="124"/>
      <c r="W88" s="124"/>
      <c r="X88" s="124"/>
      <c r="Y88" s="124"/>
      <c r="Z88" s="123"/>
      <c r="AA88" s="123"/>
      <c r="AB88" s="123"/>
      <c r="AC88" s="123"/>
      <c r="AD88" s="123"/>
      <c r="AE88" s="123"/>
      <c r="AF88" s="123"/>
      <c r="AG88" s="123"/>
      <c r="AH88" s="123"/>
      <c r="AI88" s="123"/>
      <c r="AJ88" s="123"/>
      <c r="AK88" s="123"/>
      <c r="AL88" s="123"/>
      <c r="AM88" s="124"/>
      <c r="AN88" s="124"/>
    </row>
    <row r="89" s="102" customFormat="1" ht="30" customHeight="1" spans="1:40">
      <c r="A89" s="137" t="s">
        <v>205</v>
      </c>
      <c r="B89" s="121" t="s">
        <v>133</v>
      </c>
      <c r="C89" s="117"/>
      <c r="D89" s="121"/>
      <c r="E89" s="123"/>
      <c r="F89" s="124"/>
      <c r="G89" s="124"/>
      <c r="H89" s="124"/>
      <c r="I89" s="123"/>
      <c r="J89" s="123"/>
      <c r="K89" s="123"/>
      <c r="L89" s="123"/>
      <c r="M89" s="123"/>
      <c r="N89" s="123"/>
      <c r="O89" s="123"/>
      <c r="P89" s="123"/>
      <c r="Q89" s="123"/>
      <c r="R89" s="123"/>
      <c r="S89" s="123"/>
      <c r="T89" s="123"/>
      <c r="U89" s="124"/>
      <c r="V89" s="124"/>
      <c r="W89" s="124"/>
      <c r="X89" s="124"/>
      <c r="Y89" s="124"/>
      <c r="Z89" s="123"/>
      <c r="AA89" s="123"/>
      <c r="AB89" s="123"/>
      <c r="AC89" s="123"/>
      <c r="AD89" s="123"/>
      <c r="AE89" s="123"/>
      <c r="AF89" s="123"/>
      <c r="AG89" s="123"/>
      <c r="AH89" s="123"/>
      <c r="AI89" s="123"/>
      <c r="AJ89" s="123"/>
      <c r="AK89" s="123"/>
      <c r="AL89" s="123"/>
      <c r="AM89" s="124"/>
      <c r="AN89" s="124"/>
    </row>
    <row r="90" s="102" customFormat="1" ht="30" customHeight="1" spans="1:40">
      <c r="A90" s="137" t="s">
        <v>204</v>
      </c>
      <c r="B90" s="121" t="s">
        <v>135</v>
      </c>
      <c r="C90" s="117"/>
      <c r="D90" s="121"/>
      <c r="E90" s="123"/>
      <c r="F90" s="124"/>
      <c r="G90" s="124"/>
      <c r="H90" s="124"/>
      <c r="I90" s="123"/>
      <c r="J90" s="123"/>
      <c r="K90" s="123"/>
      <c r="L90" s="123"/>
      <c r="M90" s="123"/>
      <c r="N90" s="123"/>
      <c r="O90" s="123"/>
      <c r="P90" s="123"/>
      <c r="Q90" s="123"/>
      <c r="R90" s="123"/>
      <c r="S90" s="123"/>
      <c r="T90" s="123"/>
      <c r="U90" s="124"/>
      <c r="V90" s="124"/>
      <c r="W90" s="124"/>
      <c r="X90" s="124"/>
      <c r="Y90" s="124"/>
      <c r="Z90" s="123"/>
      <c r="AA90" s="123"/>
      <c r="AB90" s="123"/>
      <c r="AC90" s="123"/>
      <c r="AD90" s="123"/>
      <c r="AE90" s="123"/>
      <c r="AF90" s="123"/>
      <c r="AG90" s="123"/>
      <c r="AH90" s="123"/>
      <c r="AI90" s="123"/>
      <c r="AJ90" s="123"/>
      <c r="AK90" s="123"/>
      <c r="AL90" s="123"/>
      <c r="AM90" s="124"/>
      <c r="AN90" s="124"/>
    </row>
    <row r="91" s="102" customFormat="1" ht="30" customHeight="1" spans="1:40">
      <c r="A91" s="137" t="s">
        <v>205</v>
      </c>
      <c r="B91" s="121" t="s">
        <v>137</v>
      </c>
      <c r="C91" s="117"/>
      <c r="D91" s="121"/>
      <c r="E91" s="123"/>
      <c r="F91" s="124"/>
      <c r="G91" s="124"/>
      <c r="H91" s="124"/>
      <c r="I91" s="123"/>
      <c r="J91" s="123"/>
      <c r="K91" s="123"/>
      <c r="L91" s="123"/>
      <c r="M91" s="123"/>
      <c r="N91" s="123"/>
      <c r="O91" s="123"/>
      <c r="P91" s="123"/>
      <c r="Q91" s="123"/>
      <c r="R91" s="123"/>
      <c r="S91" s="123"/>
      <c r="T91" s="123"/>
      <c r="U91" s="124"/>
      <c r="V91" s="124"/>
      <c r="W91" s="124"/>
      <c r="X91" s="124"/>
      <c r="Y91" s="124"/>
      <c r="Z91" s="123"/>
      <c r="AA91" s="123"/>
      <c r="AB91" s="123"/>
      <c r="AC91" s="123"/>
      <c r="AD91" s="123"/>
      <c r="AE91" s="123"/>
      <c r="AF91" s="123"/>
      <c r="AG91" s="123"/>
      <c r="AH91" s="123"/>
      <c r="AI91" s="123"/>
      <c r="AJ91" s="123"/>
      <c r="AK91" s="123"/>
      <c r="AL91" s="123"/>
      <c r="AM91" s="124"/>
      <c r="AN91" s="124"/>
    </row>
    <row r="92" s="102" customFormat="1" ht="30" customHeight="1" spans="1:40">
      <c r="A92" s="137" t="s">
        <v>205</v>
      </c>
      <c r="B92" s="121" t="s">
        <v>477</v>
      </c>
      <c r="C92" s="117"/>
      <c r="D92" s="121"/>
      <c r="E92" s="123"/>
      <c r="F92" s="124"/>
      <c r="G92" s="124"/>
      <c r="H92" s="124"/>
      <c r="I92" s="123"/>
      <c r="J92" s="123"/>
      <c r="K92" s="123"/>
      <c r="L92" s="123"/>
      <c r="M92" s="123"/>
      <c r="N92" s="123"/>
      <c r="O92" s="123"/>
      <c r="P92" s="123"/>
      <c r="Q92" s="123"/>
      <c r="R92" s="123"/>
      <c r="S92" s="123"/>
      <c r="T92" s="123"/>
      <c r="U92" s="124"/>
      <c r="V92" s="124"/>
      <c r="W92" s="124"/>
      <c r="X92" s="124"/>
      <c r="Y92" s="124"/>
      <c r="Z92" s="123"/>
      <c r="AA92" s="123"/>
      <c r="AB92" s="123"/>
      <c r="AC92" s="123"/>
      <c r="AD92" s="123"/>
      <c r="AE92" s="123"/>
      <c r="AF92" s="123"/>
      <c r="AG92" s="123"/>
      <c r="AH92" s="123"/>
      <c r="AI92" s="123"/>
      <c r="AJ92" s="123"/>
      <c r="AK92" s="123"/>
      <c r="AL92" s="123"/>
      <c r="AM92" s="124"/>
      <c r="AN92" s="124"/>
    </row>
    <row r="93" s="102" customFormat="1" ht="30" customHeight="1" spans="1:40">
      <c r="A93" s="137" t="s">
        <v>204</v>
      </c>
      <c r="B93" s="121" t="s">
        <v>141</v>
      </c>
      <c r="C93" s="117"/>
      <c r="D93" s="121"/>
      <c r="E93" s="123"/>
      <c r="F93" s="124"/>
      <c r="G93" s="124"/>
      <c r="H93" s="124"/>
      <c r="I93" s="123"/>
      <c r="J93" s="123"/>
      <c r="K93" s="123"/>
      <c r="L93" s="123"/>
      <c r="M93" s="123"/>
      <c r="N93" s="123"/>
      <c r="O93" s="123"/>
      <c r="P93" s="123"/>
      <c r="Q93" s="123"/>
      <c r="R93" s="123"/>
      <c r="S93" s="123"/>
      <c r="T93" s="123"/>
      <c r="U93" s="124"/>
      <c r="V93" s="124"/>
      <c r="W93" s="124"/>
      <c r="X93" s="124"/>
      <c r="Y93" s="124"/>
      <c r="Z93" s="123"/>
      <c r="AA93" s="123"/>
      <c r="AB93" s="123"/>
      <c r="AC93" s="123"/>
      <c r="AD93" s="123"/>
      <c r="AE93" s="123"/>
      <c r="AF93" s="123"/>
      <c r="AG93" s="123"/>
      <c r="AH93" s="123"/>
      <c r="AI93" s="123"/>
      <c r="AJ93" s="123"/>
      <c r="AK93" s="123"/>
      <c r="AL93" s="123"/>
      <c r="AM93" s="124"/>
      <c r="AN93" s="124"/>
    </row>
    <row r="94" s="102" customFormat="1" ht="30" customHeight="1" spans="1:40">
      <c r="A94" s="137" t="s">
        <v>205</v>
      </c>
      <c r="B94" s="121" t="s">
        <v>143</v>
      </c>
      <c r="C94" s="117"/>
      <c r="D94" s="121"/>
      <c r="E94" s="123"/>
      <c r="F94" s="124"/>
      <c r="G94" s="124"/>
      <c r="H94" s="124"/>
      <c r="I94" s="123"/>
      <c r="J94" s="123"/>
      <c r="K94" s="123"/>
      <c r="L94" s="123"/>
      <c r="M94" s="123"/>
      <c r="N94" s="123"/>
      <c r="O94" s="123"/>
      <c r="P94" s="123"/>
      <c r="Q94" s="123"/>
      <c r="R94" s="123"/>
      <c r="S94" s="123"/>
      <c r="T94" s="123"/>
      <c r="U94" s="124"/>
      <c r="V94" s="124"/>
      <c r="W94" s="124"/>
      <c r="X94" s="124"/>
      <c r="Y94" s="124"/>
      <c r="Z94" s="123"/>
      <c r="AA94" s="123"/>
      <c r="AB94" s="123"/>
      <c r="AC94" s="123"/>
      <c r="AD94" s="123"/>
      <c r="AE94" s="123"/>
      <c r="AF94" s="123"/>
      <c r="AG94" s="123"/>
      <c r="AH94" s="123"/>
      <c r="AI94" s="123"/>
      <c r="AJ94" s="123"/>
      <c r="AK94" s="123"/>
      <c r="AL94" s="123"/>
      <c r="AM94" s="124"/>
      <c r="AN94" s="124"/>
    </row>
    <row r="95" s="102" customFormat="1" ht="30" customHeight="1" spans="1:40">
      <c r="A95" s="137" t="s">
        <v>205</v>
      </c>
      <c r="B95" s="121" t="s">
        <v>145</v>
      </c>
      <c r="C95" s="117"/>
      <c r="D95" s="121"/>
      <c r="E95" s="123"/>
      <c r="F95" s="124"/>
      <c r="G95" s="124"/>
      <c r="H95" s="124"/>
      <c r="I95" s="123"/>
      <c r="J95" s="123"/>
      <c r="K95" s="123"/>
      <c r="L95" s="123"/>
      <c r="M95" s="123"/>
      <c r="N95" s="123"/>
      <c r="O95" s="123"/>
      <c r="P95" s="123"/>
      <c r="Q95" s="123"/>
      <c r="R95" s="123"/>
      <c r="S95" s="123"/>
      <c r="T95" s="123"/>
      <c r="U95" s="124"/>
      <c r="V95" s="124"/>
      <c r="W95" s="124"/>
      <c r="X95" s="124"/>
      <c r="Y95" s="124"/>
      <c r="Z95" s="123"/>
      <c r="AA95" s="123"/>
      <c r="AB95" s="123"/>
      <c r="AC95" s="123"/>
      <c r="AD95" s="123"/>
      <c r="AE95" s="123"/>
      <c r="AF95" s="123"/>
      <c r="AG95" s="123"/>
      <c r="AH95" s="123"/>
      <c r="AI95" s="123"/>
      <c r="AJ95" s="123"/>
      <c r="AK95" s="123"/>
      <c r="AL95" s="123"/>
      <c r="AM95" s="124"/>
      <c r="AN95" s="124"/>
    </row>
    <row r="96" s="102" customFormat="1" ht="30" customHeight="1" spans="1:40">
      <c r="A96" s="137" t="s">
        <v>205</v>
      </c>
      <c r="B96" s="121" t="s">
        <v>147</v>
      </c>
      <c r="C96" s="117"/>
      <c r="D96" s="121"/>
      <c r="E96" s="123"/>
      <c r="F96" s="124"/>
      <c r="G96" s="124"/>
      <c r="H96" s="124"/>
      <c r="I96" s="123"/>
      <c r="J96" s="123"/>
      <c r="K96" s="123"/>
      <c r="L96" s="123"/>
      <c r="M96" s="123"/>
      <c r="N96" s="123"/>
      <c r="O96" s="123"/>
      <c r="P96" s="123"/>
      <c r="Q96" s="123"/>
      <c r="R96" s="123"/>
      <c r="S96" s="123"/>
      <c r="T96" s="123"/>
      <c r="U96" s="124"/>
      <c r="V96" s="124"/>
      <c r="W96" s="124"/>
      <c r="X96" s="124"/>
      <c r="Y96" s="124"/>
      <c r="Z96" s="123"/>
      <c r="AA96" s="123"/>
      <c r="AB96" s="123"/>
      <c r="AC96" s="123"/>
      <c r="AD96" s="123"/>
      <c r="AE96" s="123"/>
      <c r="AF96" s="123"/>
      <c r="AG96" s="123"/>
      <c r="AH96" s="123"/>
      <c r="AI96" s="123"/>
      <c r="AJ96" s="123"/>
      <c r="AK96" s="123"/>
      <c r="AL96" s="123"/>
      <c r="AM96" s="124"/>
      <c r="AN96" s="124"/>
    </row>
    <row r="97" s="102" customFormat="1" ht="30" customHeight="1" spans="1:40">
      <c r="A97" s="137" t="s">
        <v>204</v>
      </c>
      <c r="B97" s="121" t="s">
        <v>151</v>
      </c>
      <c r="C97" s="117"/>
      <c r="D97" s="121"/>
      <c r="E97" s="123"/>
      <c r="F97" s="124"/>
      <c r="G97" s="124"/>
      <c r="H97" s="124"/>
      <c r="I97" s="123"/>
      <c r="J97" s="123"/>
      <c r="K97" s="123"/>
      <c r="L97" s="123"/>
      <c r="M97" s="123"/>
      <c r="N97" s="123"/>
      <c r="O97" s="123"/>
      <c r="P97" s="123"/>
      <c r="Q97" s="123"/>
      <c r="R97" s="123"/>
      <c r="S97" s="123"/>
      <c r="T97" s="123"/>
      <c r="U97" s="124"/>
      <c r="V97" s="124"/>
      <c r="W97" s="124"/>
      <c r="X97" s="124"/>
      <c r="Y97" s="124"/>
      <c r="Z97" s="123"/>
      <c r="AA97" s="123"/>
      <c r="AB97" s="123"/>
      <c r="AC97" s="123"/>
      <c r="AD97" s="123"/>
      <c r="AE97" s="123"/>
      <c r="AF97" s="123"/>
      <c r="AG97" s="123"/>
      <c r="AH97" s="123"/>
      <c r="AI97" s="123"/>
      <c r="AJ97" s="123"/>
      <c r="AK97" s="123"/>
      <c r="AL97" s="123"/>
      <c r="AM97" s="124"/>
      <c r="AN97" s="124"/>
    </row>
    <row r="98" s="102" customFormat="1" ht="30" customHeight="1" spans="1:40">
      <c r="A98" s="137" t="s">
        <v>205</v>
      </c>
      <c r="B98" s="121" t="s">
        <v>151</v>
      </c>
      <c r="C98" s="117"/>
      <c r="D98" s="121"/>
      <c r="E98" s="123"/>
      <c r="F98" s="124"/>
      <c r="G98" s="124"/>
      <c r="H98" s="124"/>
      <c r="I98" s="123"/>
      <c r="J98" s="123"/>
      <c r="K98" s="123"/>
      <c r="L98" s="123"/>
      <c r="M98" s="123"/>
      <c r="N98" s="123"/>
      <c r="O98" s="123"/>
      <c r="P98" s="123"/>
      <c r="Q98" s="123"/>
      <c r="R98" s="123"/>
      <c r="S98" s="123"/>
      <c r="T98" s="123"/>
      <c r="U98" s="124"/>
      <c r="V98" s="124"/>
      <c r="W98" s="124"/>
      <c r="X98" s="124"/>
      <c r="Y98" s="124"/>
      <c r="Z98" s="123"/>
      <c r="AA98" s="123"/>
      <c r="AB98" s="123"/>
      <c r="AC98" s="123"/>
      <c r="AD98" s="123"/>
      <c r="AE98" s="123"/>
      <c r="AF98" s="123"/>
      <c r="AG98" s="123"/>
      <c r="AH98" s="123"/>
      <c r="AI98" s="123"/>
      <c r="AJ98" s="123"/>
      <c r="AK98" s="123"/>
      <c r="AL98" s="123"/>
      <c r="AM98" s="124"/>
      <c r="AN98" s="124"/>
    </row>
    <row r="99" s="101" customFormat="1" ht="30" customHeight="1" spans="1:40">
      <c r="A99" s="117" t="s">
        <v>203</v>
      </c>
      <c r="B99" s="121" t="s">
        <v>154</v>
      </c>
      <c r="C99" s="117"/>
      <c r="D99" s="121"/>
      <c r="E99" s="132"/>
      <c r="F99" s="133"/>
      <c r="G99" s="133"/>
      <c r="H99" s="133"/>
      <c r="I99" s="132">
        <f t="shared" ref="I99:T99" si="37">I100+I119+I141</f>
        <v>26</v>
      </c>
      <c r="J99" s="132"/>
      <c r="K99" s="132">
        <f t="shared" si="37"/>
        <v>0</v>
      </c>
      <c r="L99" s="132">
        <f t="shared" si="37"/>
        <v>0</v>
      </c>
      <c r="M99" s="132">
        <f t="shared" si="37"/>
        <v>26</v>
      </c>
      <c r="N99" s="132">
        <f t="shared" si="37"/>
        <v>0</v>
      </c>
      <c r="O99" s="132">
        <f t="shared" si="37"/>
        <v>0</v>
      </c>
      <c r="P99" s="132">
        <f t="shared" si="37"/>
        <v>0</v>
      </c>
      <c r="Q99" s="132">
        <f t="shared" si="37"/>
        <v>0</v>
      </c>
      <c r="R99" s="132">
        <f t="shared" si="37"/>
        <v>0</v>
      </c>
      <c r="S99" s="132">
        <f t="shared" si="37"/>
        <v>24934</v>
      </c>
      <c r="T99" s="132">
        <f t="shared" si="37"/>
        <v>116879</v>
      </c>
      <c r="U99" s="133"/>
      <c r="V99" s="133"/>
      <c r="W99" s="133"/>
      <c r="X99" s="133"/>
      <c r="Y99" s="133"/>
      <c r="Z99" s="132">
        <f t="shared" ref="Z99:AL99" si="38">Z100+Z119+Z141</f>
        <v>17383</v>
      </c>
      <c r="AA99" s="132">
        <f t="shared" si="38"/>
        <v>4442</v>
      </c>
      <c r="AB99" s="132">
        <f t="shared" si="38"/>
        <v>2687</v>
      </c>
      <c r="AC99" s="132">
        <f t="shared" si="38"/>
        <v>1755</v>
      </c>
      <c r="AD99" s="132">
        <f t="shared" si="38"/>
        <v>0</v>
      </c>
      <c r="AE99" s="132">
        <f t="shared" si="38"/>
        <v>0</v>
      </c>
      <c r="AF99" s="132">
        <f t="shared" si="38"/>
        <v>2305</v>
      </c>
      <c r="AG99" s="132">
        <f t="shared" si="38"/>
        <v>1636</v>
      </c>
      <c r="AH99" s="132">
        <f t="shared" si="38"/>
        <v>9000</v>
      </c>
      <c r="AI99" s="132">
        <f t="shared" si="38"/>
        <v>0</v>
      </c>
      <c r="AJ99" s="132">
        <f t="shared" si="38"/>
        <v>0</v>
      </c>
      <c r="AK99" s="132">
        <f t="shared" si="38"/>
        <v>0</v>
      </c>
      <c r="AL99" s="132">
        <f t="shared" si="38"/>
        <v>0</v>
      </c>
      <c r="AM99" s="133"/>
      <c r="AN99" s="133"/>
    </row>
    <row r="100" s="101" customFormat="1" ht="30" customHeight="1" spans="1:40">
      <c r="A100" s="117" t="s">
        <v>204</v>
      </c>
      <c r="B100" s="121" t="s">
        <v>478</v>
      </c>
      <c r="C100" s="117"/>
      <c r="D100" s="121"/>
      <c r="E100" s="132"/>
      <c r="F100" s="133"/>
      <c r="G100" s="133"/>
      <c r="H100" s="133"/>
      <c r="I100" s="132">
        <f t="shared" ref="I100:T100" si="39">I101+I102+I106+I107+I111+I115+I116+I117+I118</f>
        <v>9</v>
      </c>
      <c r="J100" s="132"/>
      <c r="K100" s="132">
        <f t="shared" si="39"/>
        <v>0</v>
      </c>
      <c r="L100" s="132">
        <f t="shared" si="39"/>
        <v>0</v>
      </c>
      <c r="M100" s="132">
        <f t="shared" si="39"/>
        <v>9</v>
      </c>
      <c r="N100" s="132">
        <f t="shared" si="39"/>
        <v>0</v>
      </c>
      <c r="O100" s="132">
        <f t="shared" si="39"/>
        <v>0</v>
      </c>
      <c r="P100" s="132">
        <f t="shared" si="39"/>
        <v>0</v>
      </c>
      <c r="Q100" s="132">
        <f t="shared" si="39"/>
        <v>0</v>
      </c>
      <c r="R100" s="132">
        <f t="shared" si="39"/>
        <v>0</v>
      </c>
      <c r="S100" s="132">
        <f t="shared" si="39"/>
        <v>12363</v>
      </c>
      <c r="T100" s="132">
        <f t="shared" si="39"/>
        <v>71727</v>
      </c>
      <c r="U100" s="133"/>
      <c r="V100" s="133"/>
      <c r="W100" s="133"/>
      <c r="X100" s="133"/>
      <c r="Y100" s="133"/>
      <c r="Z100" s="132">
        <f t="shared" ref="Z100:AL100" si="40">Z101+Z102+Z106+Z107+Z111+Z115+Z116+Z117+Z118</f>
        <v>12565</v>
      </c>
      <c r="AA100" s="132">
        <f t="shared" si="40"/>
        <v>2260</v>
      </c>
      <c r="AB100" s="132">
        <f t="shared" si="40"/>
        <v>1720</v>
      </c>
      <c r="AC100" s="132">
        <f t="shared" si="40"/>
        <v>540</v>
      </c>
      <c r="AD100" s="132">
        <f t="shared" si="40"/>
        <v>0</v>
      </c>
      <c r="AE100" s="132">
        <f t="shared" si="40"/>
        <v>0</v>
      </c>
      <c r="AF100" s="132">
        <f t="shared" si="40"/>
        <v>2305</v>
      </c>
      <c r="AG100" s="132">
        <f t="shared" si="40"/>
        <v>0</v>
      </c>
      <c r="AH100" s="132">
        <f t="shared" si="40"/>
        <v>8000</v>
      </c>
      <c r="AI100" s="132">
        <f t="shared" si="40"/>
        <v>0</v>
      </c>
      <c r="AJ100" s="132">
        <f t="shared" si="40"/>
        <v>0</v>
      </c>
      <c r="AK100" s="132">
        <f t="shared" si="40"/>
        <v>0</v>
      </c>
      <c r="AL100" s="132">
        <f t="shared" si="40"/>
        <v>0</v>
      </c>
      <c r="AM100" s="133"/>
      <c r="AN100" s="133"/>
    </row>
    <row r="101" s="101" customFormat="1" ht="42.95" customHeight="1" spans="1:40">
      <c r="A101" s="117" t="s">
        <v>205</v>
      </c>
      <c r="B101" s="121" t="s">
        <v>17</v>
      </c>
      <c r="C101" s="117"/>
      <c r="D101" s="121"/>
      <c r="E101" s="132"/>
      <c r="F101" s="133"/>
      <c r="G101" s="133"/>
      <c r="H101" s="133"/>
      <c r="I101" s="132"/>
      <c r="J101" s="132"/>
      <c r="K101" s="132"/>
      <c r="L101" s="132"/>
      <c r="M101" s="132"/>
      <c r="N101" s="132"/>
      <c r="O101" s="132"/>
      <c r="P101" s="132"/>
      <c r="Q101" s="132"/>
      <c r="R101" s="132"/>
      <c r="S101" s="132"/>
      <c r="T101" s="132"/>
      <c r="U101" s="133"/>
      <c r="V101" s="133"/>
      <c r="W101" s="133"/>
      <c r="X101" s="133"/>
      <c r="Y101" s="133"/>
      <c r="Z101" s="132"/>
      <c r="AA101" s="132"/>
      <c r="AB101" s="132"/>
      <c r="AC101" s="132"/>
      <c r="AD101" s="132"/>
      <c r="AE101" s="132"/>
      <c r="AF101" s="132"/>
      <c r="AG101" s="132"/>
      <c r="AH101" s="132"/>
      <c r="AI101" s="132"/>
      <c r="AJ101" s="132"/>
      <c r="AK101" s="132"/>
      <c r="AL101" s="132"/>
      <c r="AM101" s="133"/>
      <c r="AN101" s="133"/>
    </row>
    <row r="102" s="101" customFormat="1" ht="92.1" customHeight="1" spans="1:40">
      <c r="A102" s="117" t="s">
        <v>205</v>
      </c>
      <c r="B102" s="121" t="s">
        <v>479</v>
      </c>
      <c r="C102" s="117"/>
      <c r="D102" s="121"/>
      <c r="E102" s="132"/>
      <c r="F102" s="133"/>
      <c r="G102" s="133"/>
      <c r="H102" s="133"/>
      <c r="I102" s="132">
        <f>SUM(I103:I105)</f>
        <v>3</v>
      </c>
      <c r="J102" s="132"/>
      <c r="K102" s="132">
        <f t="shared" ref="K102:AL102" si="41">SUM(K103:K105)</f>
        <v>0</v>
      </c>
      <c r="L102" s="132">
        <f t="shared" si="41"/>
        <v>0</v>
      </c>
      <c r="M102" s="132">
        <f t="shared" si="41"/>
        <v>3</v>
      </c>
      <c r="N102" s="132">
        <f t="shared" si="41"/>
        <v>0</v>
      </c>
      <c r="O102" s="132">
        <f t="shared" si="41"/>
        <v>0</v>
      </c>
      <c r="P102" s="132">
        <f t="shared" si="41"/>
        <v>0</v>
      </c>
      <c r="Q102" s="132">
        <f t="shared" si="41"/>
        <v>0</v>
      </c>
      <c r="R102" s="132">
        <f t="shared" si="41"/>
        <v>0</v>
      </c>
      <c r="S102" s="132">
        <f t="shared" si="41"/>
        <v>1582</v>
      </c>
      <c r="T102" s="132">
        <f t="shared" si="41"/>
        <v>32676</v>
      </c>
      <c r="U102" s="132"/>
      <c r="V102" s="132"/>
      <c r="W102" s="132"/>
      <c r="X102" s="132"/>
      <c r="Y102" s="132"/>
      <c r="Z102" s="132">
        <f t="shared" si="41"/>
        <v>6040</v>
      </c>
      <c r="AA102" s="132">
        <f t="shared" si="41"/>
        <v>1040</v>
      </c>
      <c r="AB102" s="132">
        <f t="shared" si="41"/>
        <v>800</v>
      </c>
      <c r="AC102" s="132">
        <f t="shared" si="41"/>
        <v>240</v>
      </c>
      <c r="AD102" s="132">
        <f t="shared" si="41"/>
        <v>0</v>
      </c>
      <c r="AE102" s="132">
        <f t="shared" si="41"/>
        <v>0</v>
      </c>
      <c r="AF102" s="132">
        <f t="shared" si="41"/>
        <v>1000</v>
      </c>
      <c r="AG102" s="132">
        <f t="shared" si="41"/>
        <v>0</v>
      </c>
      <c r="AH102" s="132">
        <f t="shared" si="41"/>
        <v>4000</v>
      </c>
      <c r="AI102" s="132">
        <f t="shared" si="41"/>
        <v>0</v>
      </c>
      <c r="AJ102" s="132">
        <f t="shared" si="41"/>
        <v>0</v>
      </c>
      <c r="AK102" s="132">
        <f t="shared" si="41"/>
        <v>0</v>
      </c>
      <c r="AL102" s="132">
        <f t="shared" si="41"/>
        <v>0</v>
      </c>
      <c r="AM102" s="133"/>
      <c r="AN102" s="133"/>
    </row>
    <row r="103" s="103" customFormat="1" ht="242.1" customHeight="1" spans="1:40">
      <c r="A103" s="127">
        <v>32</v>
      </c>
      <c r="B103" s="126" t="s">
        <v>480</v>
      </c>
      <c r="C103" s="129" t="s">
        <v>212</v>
      </c>
      <c r="D103" s="128" t="s">
        <v>481</v>
      </c>
      <c r="E103" s="129" t="s">
        <v>214</v>
      </c>
      <c r="F103" s="128" t="s">
        <v>482</v>
      </c>
      <c r="G103" s="128" t="s">
        <v>483</v>
      </c>
      <c r="H103" s="128" t="s">
        <v>484</v>
      </c>
      <c r="I103" s="131">
        <v>1</v>
      </c>
      <c r="J103" s="131">
        <v>3</v>
      </c>
      <c r="K103" s="131"/>
      <c r="L103" s="131"/>
      <c r="M103" s="131">
        <v>1</v>
      </c>
      <c r="N103" s="131"/>
      <c r="O103" s="131"/>
      <c r="P103" s="131"/>
      <c r="Q103" s="131"/>
      <c r="R103" s="131"/>
      <c r="S103" s="131">
        <v>611</v>
      </c>
      <c r="T103" s="131">
        <v>2156</v>
      </c>
      <c r="U103" s="128" t="s">
        <v>294</v>
      </c>
      <c r="V103" s="128" t="s">
        <v>295</v>
      </c>
      <c r="W103" s="128" t="s">
        <v>485</v>
      </c>
      <c r="X103" s="130" t="s">
        <v>486</v>
      </c>
      <c r="Y103" s="130" t="s">
        <v>318</v>
      </c>
      <c r="Z103" s="131">
        <v>240</v>
      </c>
      <c r="AA103" s="131">
        <v>240</v>
      </c>
      <c r="AB103" s="131"/>
      <c r="AC103" s="131">
        <v>240</v>
      </c>
      <c r="AD103" s="131"/>
      <c r="AE103" s="131"/>
      <c r="AF103" s="131"/>
      <c r="AG103" s="131"/>
      <c r="AH103" s="131"/>
      <c r="AI103" s="131"/>
      <c r="AJ103" s="131"/>
      <c r="AK103" s="131"/>
      <c r="AL103" s="131"/>
      <c r="AM103" s="130" t="s">
        <v>487</v>
      </c>
      <c r="AN103" s="130" t="s">
        <v>488</v>
      </c>
    </row>
    <row r="104" s="102" customFormat="1" ht="347" customHeight="1" spans="1:40">
      <c r="A104" s="137">
        <v>33</v>
      </c>
      <c r="B104" s="143" t="s">
        <v>489</v>
      </c>
      <c r="C104" s="129" t="s">
        <v>212</v>
      </c>
      <c r="D104" s="128" t="s">
        <v>490</v>
      </c>
      <c r="E104" s="129" t="s">
        <v>214</v>
      </c>
      <c r="F104" s="128" t="s">
        <v>491</v>
      </c>
      <c r="G104" s="128" t="s">
        <v>492</v>
      </c>
      <c r="H104" s="128" t="s">
        <v>493</v>
      </c>
      <c r="I104" s="131">
        <v>1</v>
      </c>
      <c r="J104" s="131">
        <v>2.5</v>
      </c>
      <c r="K104" s="131"/>
      <c r="L104" s="131"/>
      <c r="M104" s="131">
        <v>1</v>
      </c>
      <c r="N104" s="131"/>
      <c r="O104" s="131"/>
      <c r="P104" s="131"/>
      <c r="Q104" s="131"/>
      <c r="R104" s="131"/>
      <c r="S104" s="131">
        <v>817</v>
      </c>
      <c r="T104" s="131">
        <v>30000</v>
      </c>
      <c r="U104" s="128" t="s">
        <v>485</v>
      </c>
      <c r="V104" s="130" t="s">
        <v>486</v>
      </c>
      <c r="W104" s="128" t="s">
        <v>485</v>
      </c>
      <c r="X104" s="130" t="s">
        <v>486</v>
      </c>
      <c r="Y104" s="130" t="s">
        <v>318</v>
      </c>
      <c r="Z104" s="131">
        <v>5000</v>
      </c>
      <c r="AA104" s="131"/>
      <c r="AB104" s="131"/>
      <c r="AC104" s="131"/>
      <c r="AD104" s="131"/>
      <c r="AE104" s="131"/>
      <c r="AF104" s="131">
        <v>1000</v>
      </c>
      <c r="AG104" s="131"/>
      <c r="AH104" s="131">
        <v>4000</v>
      </c>
      <c r="AI104" s="131"/>
      <c r="AJ104" s="131"/>
      <c r="AK104" s="131"/>
      <c r="AL104" s="131"/>
      <c r="AM104" s="130" t="s">
        <v>494</v>
      </c>
      <c r="AN104" s="130" t="s">
        <v>495</v>
      </c>
    </row>
    <row r="105" s="103" customFormat="1" ht="242.1" customHeight="1" spans="1:40">
      <c r="A105" s="127">
        <v>34</v>
      </c>
      <c r="B105" s="126" t="s">
        <v>496</v>
      </c>
      <c r="C105" s="137" t="s">
        <v>212</v>
      </c>
      <c r="D105" s="143" t="s">
        <v>497</v>
      </c>
      <c r="E105" s="123" t="s">
        <v>214</v>
      </c>
      <c r="F105" s="130" t="s">
        <v>291</v>
      </c>
      <c r="G105" s="124" t="s">
        <v>237</v>
      </c>
      <c r="H105" s="124" t="s">
        <v>498</v>
      </c>
      <c r="I105" s="131">
        <v>1</v>
      </c>
      <c r="J105" s="131">
        <v>2.4</v>
      </c>
      <c r="K105" s="131"/>
      <c r="L105" s="131"/>
      <c r="M105" s="131">
        <v>1</v>
      </c>
      <c r="N105" s="131"/>
      <c r="O105" s="131"/>
      <c r="P105" s="131"/>
      <c r="Q105" s="131"/>
      <c r="R105" s="131"/>
      <c r="S105" s="123">
        <v>154</v>
      </c>
      <c r="T105" s="123">
        <v>520</v>
      </c>
      <c r="U105" s="124" t="s">
        <v>239</v>
      </c>
      <c r="V105" s="124" t="s">
        <v>240</v>
      </c>
      <c r="W105" s="128" t="s">
        <v>485</v>
      </c>
      <c r="X105" s="130" t="s">
        <v>486</v>
      </c>
      <c r="Y105" s="124" t="s">
        <v>318</v>
      </c>
      <c r="Z105" s="131">
        <v>800</v>
      </c>
      <c r="AA105" s="131">
        <v>800</v>
      </c>
      <c r="AB105" s="131">
        <v>800</v>
      </c>
      <c r="AC105" s="131"/>
      <c r="AD105" s="131"/>
      <c r="AE105" s="131"/>
      <c r="AF105" s="131"/>
      <c r="AG105" s="131"/>
      <c r="AH105" s="131"/>
      <c r="AI105" s="131"/>
      <c r="AJ105" s="131"/>
      <c r="AK105" s="131"/>
      <c r="AL105" s="131"/>
      <c r="AM105" s="124" t="s">
        <v>499</v>
      </c>
      <c r="AN105" s="124" t="s">
        <v>500</v>
      </c>
    </row>
    <row r="106" s="101" customFormat="1" ht="42.95" customHeight="1" spans="1:40">
      <c r="A106" s="117" t="s">
        <v>205</v>
      </c>
      <c r="B106" s="121" t="s">
        <v>23</v>
      </c>
      <c r="C106" s="117"/>
      <c r="D106" s="121"/>
      <c r="E106" s="132"/>
      <c r="F106" s="133"/>
      <c r="G106" s="133"/>
      <c r="H106" s="133"/>
      <c r="I106" s="132"/>
      <c r="J106" s="132"/>
      <c r="K106" s="132"/>
      <c r="L106" s="132"/>
      <c r="M106" s="132"/>
      <c r="N106" s="132"/>
      <c r="O106" s="132"/>
      <c r="P106" s="132"/>
      <c r="Q106" s="132"/>
      <c r="R106" s="132"/>
      <c r="S106" s="132"/>
      <c r="T106" s="132"/>
      <c r="U106" s="133"/>
      <c r="V106" s="133"/>
      <c r="W106" s="133"/>
      <c r="X106" s="133"/>
      <c r="Y106" s="133"/>
      <c r="Z106" s="132"/>
      <c r="AA106" s="132"/>
      <c r="AB106" s="132"/>
      <c r="AC106" s="132"/>
      <c r="AD106" s="132"/>
      <c r="AE106" s="132"/>
      <c r="AF106" s="132"/>
      <c r="AG106" s="132"/>
      <c r="AH106" s="132"/>
      <c r="AI106" s="132"/>
      <c r="AJ106" s="132"/>
      <c r="AK106" s="132"/>
      <c r="AL106" s="132"/>
      <c r="AM106" s="133"/>
      <c r="AN106" s="133"/>
    </row>
    <row r="107" s="101" customFormat="1" ht="75" customHeight="1" spans="1:40">
      <c r="A107" s="117" t="s">
        <v>205</v>
      </c>
      <c r="B107" s="121" t="s">
        <v>26</v>
      </c>
      <c r="C107" s="117"/>
      <c r="D107" s="121"/>
      <c r="E107" s="132"/>
      <c r="F107" s="133"/>
      <c r="G107" s="133"/>
      <c r="H107" s="133"/>
      <c r="I107" s="132">
        <f>SUM(I108:I110)</f>
        <v>3</v>
      </c>
      <c r="J107" s="132"/>
      <c r="K107" s="132">
        <f t="shared" ref="K107:AL107" si="42">SUM(K108:K110)</f>
        <v>0</v>
      </c>
      <c r="L107" s="132">
        <f t="shared" si="42"/>
        <v>0</v>
      </c>
      <c r="M107" s="132">
        <f t="shared" si="42"/>
        <v>3</v>
      </c>
      <c r="N107" s="132">
        <f t="shared" si="42"/>
        <v>0</v>
      </c>
      <c r="O107" s="132">
        <f t="shared" si="42"/>
        <v>0</v>
      </c>
      <c r="P107" s="132">
        <f t="shared" si="42"/>
        <v>0</v>
      </c>
      <c r="Q107" s="132">
        <f t="shared" si="42"/>
        <v>0</v>
      </c>
      <c r="R107" s="132">
        <f t="shared" si="42"/>
        <v>0</v>
      </c>
      <c r="S107" s="132">
        <f t="shared" si="42"/>
        <v>10177</v>
      </c>
      <c r="T107" s="132">
        <f t="shared" si="42"/>
        <v>36890</v>
      </c>
      <c r="U107" s="132"/>
      <c r="V107" s="132"/>
      <c r="W107" s="132"/>
      <c r="X107" s="132"/>
      <c r="Y107" s="132"/>
      <c r="Z107" s="132">
        <f t="shared" si="42"/>
        <v>5605</v>
      </c>
      <c r="AA107" s="132">
        <f t="shared" si="42"/>
        <v>300</v>
      </c>
      <c r="AB107" s="132">
        <f t="shared" si="42"/>
        <v>0</v>
      </c>
      <c r="AC107" s="132">
        <f t="shared" si="42"/>
        <v>300</v>
      </c>
      <c r="AD107" s="132">
        <f t="shared" si="42"/>
        <v>0</v>
      </c>
      <c r="AE107" s="132">
        <f t="shared" si="42"/>
        <v>0</v>
      </c>
      <c r="AF107" s="132">
        <f t="shared" si="42"/>
        <v>1305</v>
      </c>
      <c r="AG107" s="132">
        <f t="shared" si="42"/>
        <v>0</v>
      </c>
      <c r="AH107" s="132">
        <f t="shared" si="42"/>
        <v>4000</v>
      </c>
      <c r="AI107" s="132">
        <f t="shared" si="42"/>
        <v>0</v>
      </c>
      <c r="AJ107" s="132">
        <f t="shared" si="42"/>
        <v>0</v>
      </c>
      <c r="AK107" s="132">
        <f t="shared" si="42"/>
        <v>0</v>
      </c>
      <c r="AL107" s="132">
        <f t="shared" si="42"/>
        <v>0</v>
      </c>
      <c r="AM107" s="133"/>
      <c r="AN107" s="133"/>
    </row>
    <row r="108" s="103" customFormat="1" ht="406" customHeight="1" spans="1:40">
      <c r="A108" s="127">
        <v>35</v>
      </c>
      <c r="B108" s="126" t="s">
        <v>501</v>
      </c>
      <c r="C108" s="129" t="s">
        <v>212</v>
      </c>
      <c r="D108" s="167" t="s">
        <v>502</v>
      </c>
      <c r="E108" s="129" t="s">
        <v>214</v>
      </c>
      <c r="F108" s="128" t="s">
        <v>215</v>
      </c>
      <c r="G108" s="130" t="s">
        <v>503</v>
      </c>
      <c r="H108" s="128" t="s">
        <v>504</v>
      </c>
      <c r="I108" s="131">
        <v>1</v>
      </c>
      <c r="J108" s="131">
        <v>2</v>
      </c>
      <c r="K108" s="131"/>
      <c r="L108" s="131"/>
      <c r="M108" s="131">
        <v>1</v>
      </c>
      <c r="N108" s="131"/>
      <c r="O108" s="131"/>
      <c r="P108" s="131"/>
      <c r="Q108" s="131"/>
      <c r="R108" s="131"/>
      <c r="S108" s="131">
        <v>957</v>
      </c>
      <c r="T108" s="129">
        <v>3262</v>
      </c>
      <c r="U108" s="131" t="s">
        <v>505</v>
      </c>
      <c r="V108" s="131" t="s">
        <v>506</v>
      </c>
      <c r="W108" s="128" t="s">
        <v>394</v>
      </c>
      <c r="X108" s="130" t="s">
        <v>395</v>
      </c>
      <c r="Y108" s="130" t="s">
        <v>396</v>
      </c>
      <c r="Z108" s="129">
        <v>305</v>
      </c>
      <c r="AA108" s="131"/>
      <c r="AB108" s="131"/>
      <c r="AC108" s="131"/>
      <c r="AD108" s="131"/>
      <c r="AE108" s="131"/>
      <c r="AF108" s="129">
        <v>305</v>
      </c>
      <c r="AG108" s="131"/>
      <c r="AH108" s="131"/>
      <c r="AI108" s="131"/>
      <c r="AJ108" s="131"/>
      <c r="AK108" s="131"/>
      <c r="AL108" s="131"/>
      <c r="AM108" s="131" t="s">
        <v>507</v>
      </c>
      <c r="AN108" s="131" t="s">
        <v>508</v>
      </c>
    </row>
    <row r="109" s="103" customFormat="1" ht="282" spans="1:40">
      <c r="A109" s="127">
        <v>36</v>
      </c>
      <c r="B109" s="143" t="s">
        <v>509</v>
      </c>
      <c r="C109" s="129" t="s">
        <v>212</v>
      </c>
      <c r="D109" s="167" t="s">
        <v>510</v>
      </c>
      <c r="E109" s="129" t="s">
        <v>214</v>
      </c>
      <c r="F109" s="128" t="s">
        <v>511</v>
      </c>
      <c r="G109" s="130" t="s">
        <v>512</v>
      </c>
      <c r="H109" s="128" t="s">
        <v>513</v>
      </c>
      <c r="I109" s="131">
        <v>1</v>
      </c>
      <c r="J109" s="131"/>
      <c r="K109" s="131"/>
      <c r="L109" s="131"/>
      <c r="M109" s="131">
        <v>1</v>
      </c>
      <c r="N109" s="131"/>
      <c r="O109" s="131"/>
      <c r="P109" s="131"/>
      <c r="Q109" s="131"/>
      <c r="R109" s="131"/>
      <c r="S109" s="131">
        <v>9173</v>
      </c>
      <c r="T109" s="129">
        <v>33469</v>
      </c>
      <c r="U109" s="131" t="s">
        <v>505</v>
      </c>
      <c r="V109" s="131" t="s">
        <v>506</v>
      </c>
      <c r="W109" s="128" t="s">
        <v>394</v>
      </c>
      <c r="X109" s="130" t="s">
        <v>395</v>
      </c>
      <c r="Y109" s="130" t="s">
        <v>396</v>
      </c>
      <c r="Z109" s="129">
        <v>5000</v>
      </c>
      <c r="AA109" s="131"/>
      <c r="AB109" s="131"/>
      <c r="AC109" s="131"/>
      <c r="AD109" s="131"/>
      <c r="AE109" s="131"/>
      <c r="AF109" s="129">
        <v>1000</v>
      </c>
      <c r="AG109" s="131"/>
      <c r="AH109" s="131">
        <v>4000</v>
      </c>
      <c r="AI109" s="131"/>
      <c r="AJ109" s="131"/>
      <c r="AK109" s="131"/>
      <c r="AL109" s="131"/>
      <c r="AM109" s="131" t="s">
        <v>514</v>
      </c>
      <c r="AN109" s="131" t="s">
        <v>508</v>
      </c>
    </row>
    <row r="110" s="103" customFormat="1" ht="306.95" customHeight="1" spans="1:40">
      <c r="A110" s="127">
        <v>37</v>
      </c>
      <c r="B110" s="126" t="s">
        <v>515</v>
      </c>
      <c r="C110" s="129" t="s">
        <v>212</v>
      </c>
      <c r="D110" s="128" t="s">
        <v>516</v>
      </c>
      <c r="E110" s="129" t="s">
        <v>214</v>
      </c>
      <c r="F110" s="128" t="s">
        <v>425</v>
      </c>
      <c r="G110" s="128" t="s">
        <v>451</v>
      </c>
      <c r="H110" s="128" t="s">
        <v>517</v>
      </c>
      <c r="I110" s="131">
        <v>1</v>
      </c>
      <c r="J110" s="131">
        <v>2</v>
      </c>
      <c r="K110" s="131"/>
      <c r="L110" s="131"/>
      <c r="M110" s="131">
        <v>1</v>
      </c>
      <c r="N110" s="131"/>
      <c r="O110" s="131"/>
      <c r="P110" s="131"/>
      <c r="Q110" s="131"/>
      <c r="R110" s="131"/>
      <c r="S110" s="131">
        <v>47</v>
      </c>
      <c r="T110" s="129">
        <v>159</v>
      </c>
      <c r="U110" s="128" t="s">
        <v>453</v>
      </c>
      <c r="V110" s="136" t="s">
        <v>454</v>
      </c>
      <c r="W110" s="128" t="s">
        <v>394</v>
      </c>
      <c r="X110" s="130" t="s">
        <v>395</v>
      </c>
      <c r="Y110" s="130" t="s">
        <v>396</v>
      </c>
      <c r="Z110" s="129">
        <v>300</v>
      </c>
      <c r="AA110" s="131">
        <v>300</v>
      </c>
      <c r="AB110" s="131"/>
      <c r="AC110" s="131">
        <v>300</v>
      </c>
      <c r="AD110" s="131"/>
      <c r="AE110" s="131"/>
      <c r="AF110" s="129"/>
      <c r="AG110" s="131"/>
      <c r="AH110" s="131"/>
      <c r="AI110" s="131"/>
      <c r="AJ110" s="131"/>
      <c r="AK110" s="131"/>
      <c r="AL110" s="131"/>
      <c r="AM110" s="128" t="s">
        <v>518</v>
      </c>
      <c r="AN110" s="128" t="s">
        <v>519</v>
      </c>
    </row>
    <row r="111" s="102" customFormat="1" ht="122.1" customHeight="1" spans="1:40">
      <c r="A111" s="137" t="s">
        <v>205</v>
      </c>
      <c r="B111" s="121" t="s">
        <v>520</v>
      </c>
      <c r="C111" s="117"/>
      <c r="D111" s="121"/>
      <c r="E111" s="123"/>
      <c r="F111" s="124"/>
      <c r="G111" s="124"/>
      <c r="H111" s="124"/>
      <c r="I111" s="123">
        <f>SUM(I112:I114)</f>
        <v>3</v>
      </c>
      <c r="J111" s="123"/>
      <c r="K111" s="123">
        <f t="shared" ref="K111:AL111" si="43">SUM(K112:K114)</f>
        <v>0</v>
      </c>
      <c r="L111" s="123">
        <f t="shared" si="43"/>
        <v>0</v>
      </c>
      <c r="M111" s="123">
        <f t="shared" si="43"/>
        <v>3</v>
      </c>
      <c r="N111" s="123">
        <f t="shared" si="43"/>
        <v>0</v>
      </c>
      <c r="O111" s="123">
        <f t="shared" si="43"/>
        <v>0</v>
      </c>
      <c r="P111" s="123">
        <f t="shared" si="43"/>
        <v>0</v>
      </c>
      <c r="Q111" s="123">
        <f t="shared" si="43"/>
        <v>0</v>
      </c>
      <c r="R111" s="123">
        <f t="shared" si="43"/>
        <v>0</v>
      </c>
      <c r="S111" s="123">
        <f t="shared" si="43"/>
        <v>604</v>
      </c>
      <c r="T111" s="123">
        <f t="shared" si="43"/>
        <v>2161</v>
      </c>
      <c r="U111" s="123"/>
      <c r="V111" s="123"/>
      <c r="W111" s="123"/>
      <c r="X111" s="123"/>
      <c r="Y111" s="123"/>
      <c r="Z111" s="123">
        <f t="shared" si="43"/>
        <v>920</v>
      </c>
      <c r="AA111" s="123">
        <f t="shared" si="43"/>
        <v>920</v>
      </c>
      <c r="AB111" s="123">
        <f t="shared" si="43"/>
        <v>920</v>
      </c>
      <c r="AC111" s="123">
        <f t="shared" si="43"/>
        <v>0</v>
      </c>
      <c r="AD111" s="123">
        <f t="shared" si="43"/>
        <v>0</v>
      </c>
      <c r="AE111" s="123">
        <f t="shared" si="43"/>
        <v>0</v>
      </c>
      <c r="AF111" s="123">
        <f t="shared" si="43"/>
        <v>0</v>
      </c>
      <c r="AG111" s="123">
        <f t="shared" si="43"/>
        <v>0</v>
      </c>
      <c r="AH111" s="123">
        <f t="shared" si="43"/>
        <v>0</v>
      </c>
      <c r="AI111" s="123">
        <f t="shared" si="43"/>
        <v>0</v>
      </c>
      <c r="AJ111" s="123">
        <f t="shared" si="43"/>
        <v>0</v>
      </c>
      <c r="AK111" s="123">
        <f t="shared" si="43"/>
        <v>0</v>
      </c>
      <c r="AL111" s="123">
        <f t="shared" si="43"/>
        <v>0</v>
      </c>
      <c r="AM111" s="124"/>
      <c r="AN111" s="124"/>
    </row>
    <row r="112" s="103" customFormat="1" ht="189.95" customHeight="1" spans="1:40">
      <c r="A112" s="127">
        <v>38</v>
      </c>
      <c r="B112" s="126" t="s">
        <v>521</v>
      </c>
      <c r="C112" s="131" t="s">
        <v>212</v>
      </c>
      <c r="D112" s="130" t="s">
        <v>522</v>
      </c>
      <c r="E112" s="131" t="s">
        <v>214</v>
      </c>
      <c r="F112" s="131" t="s">
        <v>523</v>
      </c>
      <c r="G112" s="130" t="s">
        <v>411</v>
      </c>
      <c r="H112" s="130" t="s">
        <v>524</v>
      </c>
      <c r="I112" s="131">
        <v>1</v>
      </c>
      <c r="J112" s="131">
        <v>2</v>
      </c>
      <c r="K112" s="131"/>
      <c r="L112" s="131"/>
      <c r="M112" s="131">
        <v>1</v>
      </c>
      <c r="N112" s="131"/>
      <c r="O112" s="131"/>
      <c r="P112" s="131"/>
      <c r="Q112" s="131"/>
      <c r="R112" s="131"/>
      <c r="S112" s="140">
        <v>143</v>
      </c>
      <c r="T112" s="140">
        <v>479</v>
      </c>
      <c r="U112" s="140" t="s">
        <v>230</v>
      </c>
      <c r="V112" s="140" t="s">
        <v>231</v>
      </c>
      <c r="W112" s="130" t="s">
        <v>316</v>
      </c>
      <c r="X112" s="130" t="s">
        <v>317</v>
      </c>
      <c r="Y112" s="130" t="s">
        <v>318</v>
      </c>
      <c r="Z112" s="131">
        <v>190</v>
      </c>
      <c r="AA112" s="131">
        <v>190</v>
      </c>
      <c r="AB112" s="131">
        <v>190</v>
      </c>
      <c r="AC112" s="131"/>
      <c r="AD112" s="131"/>
      <c r="AE112" s="131"/>
      <c r="AF112" s="131"/>
      <c r="AG112" s="131"/>
      <c r="AH112" s="131"/>
      <c r="AI112" s="131"/>
      <c r="AJ112" s="131"/>
      <c r="AK112" s="131"/>
      <c r="AL112" s="131"/>
      <c r="AM112" s="130" t="s">
        <v>525</v>
      </c>
      <c r="AN112" s="130" t="s">
        <v>526</v>
      </c>
    </row>
    <row r="113" s="103" customFormat="1" ht="189.95" customHeight="1" spans="1:40">
      <c r="A113" s="127">
        <v>39</v>
      </c>
      <c r="B113" s="126" t="s">
        <v>527</v>
      </c>
      <c r="C113" s="131" t="s">
        <v>212</v>
      </c>
      <c r="D113" s="131" t="s">
        <v>528</v>
      </c>
      <c r="E113" s="168" t="s">
        <v>290</v>
      </c>
      <c r="F113" s="131" t="s">
        <v>215</v>
      </c>
      <c r="G113" s="131" t="s">
        <v>529</v>
      </c>
      <c r="H113" s="130" t="s">
        <v>530</v>
      </c>
      <c r="I113" s="131">
        <v>1</v>
      </c>
      <c r="J113" s="131">
        <v>418</v>
      </c>
      <c r="K113" s="131"/>
      <c r="L113" s="131"/>
      <c r="M113" s="131">
        <v>1</v>
      </c>
      <c r="N113" s="131"/>
      <c r="O113" s="131"/>
      <c r="P113" s="131"/>
      <c r="Q113" s="131"/>
      <c r="R113" s="131"/>
      <c r="S113" s="131">
        <v>315</v>
      </c>
      <c r="T113" s="131">
        <v>1171</v>
      </c>
      <c r="U113" s="131" t="s">
        <v>218</v>
      </c>
      <c r="V113" s="131" t="s">
        <v>219</v>
      </c>
      <c r="W113" s="131" t="s">
        <v>220</v>
      </c>
      <c r="X113" s="130" t="s">
        <v>221</v>
      </c>
      <c r="Y113" s="130" t="s">
        <v>222</v>
      </c>
      <c r="Z113" s="131">
        <v>400</v>
      </c>
      <c r="AA113" s="131">
        <v>400</v>
      </c>
      <c r="AB113" s="131">
        <v>400</v>
      </c>
      <c r="AC113" s="131"/>
      <c r="AD113" s="131"/>
      <c r="AE113" s="131"/>
      <c r="AF113" s="131"/>
      <c r="AG113" s="131"/>
      <c r="AH113" s="131"/>
      <c r="AI113" s="131"/>
      <c r="AJ113" s="131"/>
      <c r="AK113" s="131"/>
      <c r="AL113" s="131"/>
      <c r="AM113" s="130" t="s">
        <v>531</v>
      </c>
      <c r="AN113" s="130" t="s">
        <v>532</v>
      </c>
    </row>
    <row r="114" s="103" customFormat="1" ht="189.95" customHeight="1" spans="1:40">
      <c r="A114" s="127">
        <v>40</v>
      </c>
      <c r="B114" s="126" t="s">
        <v>533</v>
      </c>
      <c r="C114" s="131" t="s">
        <v>212</v>
      </c>
      <c r="D114" s="130" t="s">
        <v>534</v>
      </c>
      <c r="E114" s="131" t="s">
        <v>214</v>
      </c>
      <c r="F114" s="131" t="s">
        <v>263</v>
      </c>
      <c r="G114" s="131" t="s">
        <v>348</v>
      </c>
      <c r="H114" s="130" t="s">
        <v>535</v>
      </c>
      <c r="I114" s="131">
        <v>1</v>
      </c>
      <c r="J114" s="131">
        <v>5</v>
      </c>
      <c r="K114" s="131"/>
      <c r="L114" s="131"/>
      <c r="M114" s="131">
        <v>1</v>
      </c>
      <c r="N114" s="131"/>
      <c r="O114" s="131"/>
      <c r="P114" s="131"/>
      <c r="Q114" s="131"/>
      <c r="R114" s="131"/>
      <c r="S114" s="131">
        <v>146</v>
      </c>
      <c r="T114" s="131">
        <v>511</v>
      </c>
      <c r="U114" s="130" t="s">
        <v>230</v>
      </c>
      <c r="V114" s="130" t="s">
        <v>231</v>
      </c>
      <c r="W114" s="130" t="s">
        <v>275</v>
      </c>
      <c r="X114" s="131" t="s">
        <v>276</v>
      </c>
      <c r="Y114" s="130" t="s">
        <v>222</v>
      </c>
      <c r="Z114" s="131">
        <v>330</v>
      </c>
      <c r="AA114" s="131">
        <v>330</v>
      </c>
      <c r="AB114" s="131">
        <v>330</v>
      </c>
      <c r="AC114" s="131"/>
      <c r="AD114" s="131"/>
      <c r="AE114" s="131"/>
      <c r="AF114" s="131"/>
      <c r="AG114" s="131"/>
      <c r="AH114" s="131"/>
      <c r="AI114" s="131"/>
      <c r="AJ114" s="131"/>
      <c r="AK114" s="131"/>
      <c r="AL114" s="131"/>
      <c r="AM114" s="158" t="s">
        <v>536</v>
      </c>
      <c r="AN114" s="158" t="s">
        <v>537</v>
      </c>
    </row>
    <row r="115" s="102" customFormat="1" ht="77.1" customHeight="1" spans="1:40">
      <c r="A115" s="137" t="s">
        <v>205</v>
      </c>
      <c r="B115" s="121" t="s">
        <v>538</v>
      </c>
      <c r="C115" s="117"/>
      <c r="D115" s="121"/>
      <c r="E115" s="123"/>
      <c r="F115" s="124"/>
      <c r="G115" s="124"/>
      <c r="H115" s="124"/>
      <c r="I115" s="123"/>
      <c r="J115" s="123"/>
      <c r="K115" s="123"/>
      <c r="L115" s="123"/>
      <c r="M115" s="123"/>
      <c r="N115" s="123"/>
      <c r="O115" s="123"/>
      <c r="P115" s="123"/>
      <c r="Q115" s="123"/>
      <c r="R115" s="123"/>
      <c r="S115" s="123"/>
      <c r="T115" s="123"/>
      <c r="U115" s="124"/>
      <c r="V115" s="124"/>
      <c r="W115" s="124"/>
      <c r="X115" s="124"/>
      <c r="Y115" s="124"/>
      <c r="Z115" s="123"/>
      <c r="AA115" s="123"/>
      <c r="AB115" s="123"/>
      <c r="AC115" s="123"/>
      <c r="AD115" s="123"/>
      <c r="AE115" s="123"/>
      <c r="AF115" s="123"/>
      <c r="AG115" s="123"/>
      <c r="AH115" s="123"/>
      <c r="AI115" s="123"/>
      <c r="AJ115" s="123"/>
      <c r="AK115" s="123"/>
      <c r="AL115" s="123"/>
      <c r="AM115" s="124"/>
      <c r="AN115" s="124"/>
    </row>
    <row r="116" s="102" customFormat="1" ht="77.1" customHeight="1" spans="1:40">
      <c r="A116" s="137" t="s">
        <v>205</v>
      </c>
      <c r="B116" s="121" t="s">
        <v>539</v>
      </c>
      <c r="C116" s="117"/>
      <c r="D116" s="121"/>
      <c r="E116" s="123"/>
      <c r="F116" s="124"/>
      <c r="G116" s="124"/>
      <c r="H116" s="124"/>
      <c r="I116" s="123"/>
      <c r="J116" s="123"/>
      <c r="K116" s="123"/>
      <c r="L116" s="123"/>
      <c r="M116" s="123"/>
      <c r="N116" s="123"/>
      <c r="O116" s="123"/>
      <c r="P116" s="123"/>
      <c r="Q116" s="123"/>
      <c r="R116" s="123"/>
      <c r="S116" s="123"/>
      <c r="T116" s="123"/>
      <c r="U116" s="124"/>
      <c r="V116" s="124"/>
      <c r="W116" s="124"/>
      <c r="X116" s="124"/>
      <c r="Y116" s="124"/>
      <c r="Z116" s="123"/>
      <c r="AA116" s="123"/>
      <c r="AB116" s="123"/>
      <c r="AC116" s="123"/>
      <c r="AD116" s="123"/>
      <c r="AE116" s="123"/>
      <c r="AF116" s="123"/>
      <c r="AG116" s="123"/>
      <c r="AH116" s="123"/>
      <c r="AI116" s="123"/>
      <c r="AJ116" s="123"/>
      <c r="AK116" s="123"/>
      <c r="AL116" s="123"/>
      <c r="AM116" s="124"/>
      <c r="AN116" s="124"/>
    </row>
    <row r="117" s="102" customFormat="1" ht="50.1" customHeight="1" spans="1:40">
      <c r="A117" s="137" t="s">
        <v>205</v>
      </c>
      <c r="B117" s="121" t="s">
        <v>36</v>
      </c>
      <c r="C117" s="117"/>
      <c r="D117" s="121"/>
      <c r="E117" s="123"/>
      <c r="F117" s="124"/>
      <c r="G117" s="124"/>
      <c r="H117" s="124"/>
      <c r="I117" s="123"/>
      <c r="J117" s="123"/>
      <c r="K117" s="123"/>
      <c r="L117" s="123"/>
      <c r="M117" s="123"/>
      <c r="N117" s="123"/>
      <c r="O117" s="123"/>
      <c r="P117" s="123"/>
      <c r="Q117" s="123"/>
      <c r="R117" s="123"/>
      <c r="S117" s="123"/>
      <c r="T117" s="123"/>
      <c r="U117" s="124"/>
      <c r="V117" s="124"/>
      <c r="W117" s="124"/>
      <c r="X117" s="124"/>
      <c r="Y117" s="124"/>
      <c r="Z117" s="123"/>
      <c r="AA117" s="123"/>
      <c r="AB117" s="123"/>
      <c r="AC117" s="123"/>
      <c r="AD117" s="123"/>
      <c r="AE117" s="123"/>
      <c r="AF117" s="123"/>
      <c r="AG117" s="123"/>
      <c r="AH117" s="123"/>
      <c r="AI117" s="123"/>
      <c r="AJ117" s="123"/>
      <c r="AK117" s="123"/>
      <c r="AL117" s="123"/>
      <c r="AM117" s="124"/>
      <c r="AN117" s="124"/>
    </row>
    <row r="118" s="102" customFormat="1" ht="30" customHeight="1" spans="1:40">
      <c r="A118" s="137" t="s">
        <v>205</v>
      </c>
      <c r="B118" s="121" t="s">
        <v>115</v>
      </c>
      <c r="C118" s="117"/>
      <c r="D118" s="121"/>
      <c r="E118" s="123"/>
      <c r="F118" s="124"/>
      <c r="G118" s="124"/>
      <c r="H118" s="124"/>
      <c r="I118" s="123"/>
      <c r="J118" s="123"/>
      <c r="K118" s="123"/>
      <c r="L118" s="123"/>
      <c r="M118" s="123"/>
      <c r="N118" s="123"/>
      <c r="O118" s="123"/>
      <c r="P118" s="123"/>
      <c r="Q118" s="123"/>
      <c r="R118" s="123"/>
      <c r="S118" s="123"/>
      <c r="T118" s="123"/>
      <c r="U118" s="124"/>
      <c r="V118" s="124"/>
      <c r="W118" s="124"/>
      <c r="X118" s="124"/>
      <c r="Y118" s="124"/>
      <c r="Z118" s="123"/>
      <c r="AA118" s="123"/>
      <c r="AB118" s="123"/>
      <c r="AC118" s="123"/>
      <c r="AD118" s="123"/>
      <c r="AE118" s="123"/>
      <c r="AF118" s="123"/>
      <c r="AG118" s="123"/>
      <c r="AH118" s="123"/>
      <c r="AI118" s="123"/>
      <c r="AJ118" s="123"/>
      <c r="AK118" s="123"/>
      <c r="AL118" s="123"/>
      <c r="AM118" s="124"/>
      <c r="AN118" s="124"/>
    </row>
    <row r="119" s="101" customFormat="1" ht="30" customHeight="1" spans="1:40">
      <c r="A119" s="117" t="s">
        <v>204</v>
      </c>
      <c r="B119" s="121" t="s">
        <v>43</v>
      </c>
      <c r="C119" s="117"/>
      <c r="D119" s="121"/>
      <c r="E119" s="132"/>
      <c r="F119" s="133"/>
      <c r="G119" s="133"/>
      <c r="H119" s="133"/>
      <c r="I119" s="132">
        <f t="shared" ref="I119:T119" si="44">I120+I121+I127+I129</f>
        <v>17</v>
      </c>
      <c r="J119" s="132"/>
      <c r="K119" s="132">
        <f t="shared" si="44"/>
        <v>0</v>
      </c>
      <c r="L119" s="132">
        <f t="shared" si="44"/>
        <v>0</v>
      </c>
      <c r="M119" s="132">
        <f t="shared" si="44"/>
        <v>17</v>
      </c>
      <c r="N119" s="132">
        <f t="shared" si="44"/>
        <v>0</v>
      </c>
      <c r="O119" s="132">
        <f t="shared" si="44"/>
        <v>0</v>
      </c>
      <c r="P119" s="132">
        <f t="shared" si="44"/>
        <v>0</v>
      </c>
      <c r="Q119" s="132">
        <f t="shared" si="44"/>
        <v>0</v>
      </c>
      <c r="R119" s="132">
        <f t="shared" si="44"/>
        <v>0</v>
      </c>
      <c r="S119" s="132">
        <f t="shared" si="44"/>
        <v>12571</v>
      </c>
      <c r="T119" s="132">
        <f t="shared" si="44"/>
        <v>45152</v>
      </c>
      <c r="U119" s="133"/>
      <c r="V119" s="133"/>
      <c r="W119" s="133"/>
      <c r="X119" s="133"/>
      <c r="Y119" s="133"/>
      <c r="Z119" s="132">
        <f t="shared" ref="Z119:AL119" si="45">Z120+Z121+Z127+Z129</f>
        <v>4818</v>
      </c>
      <c r="AA119" s="132">
        <f t="shared" si="45"/>
        <v>2182</v>
      </c>
      <c r="AB119" s="132">
        <f t="shared" si="45"/>
        <v>967</v>
      </c>
      <c r="AC119" s="132">
        <f t="shared" si="45"/>
        <v>1215</v>
      </c>
      <c r="AD119" s="132">
        <f t="shared" si="45"/>
        <v>0</v>
      </c>
      <c r="AE119" s="132">
        <f t="shared" si="45"/>
        <v>0</v>
      </c>
      <c r="AF119" s="132">
        <f t="shared" si="45"/>
        <v>0</v>
      </c>
      <c r="AG119" s="132">
        <f t="shared" si="45"/>
        <v>1636</v>
      </c>
      <c r="AH119" s="132">
        <f t="shared" si="45"/>
        <v>1000</v>
      </c>
      <c r="AI119" s="132">
        <f t="shared" si="45"/>
        <v>0</v>
      </c>
      <c r="AJ119" s="132">
        <f t="shared" si="45"/>
        <v>0</v>
      </c>
      <c r="AK119" s="132">
        <f t="shared" si="45"/>
        <v>0</v>
      </c>
      <c r="AL119" s="132">
        <f t="shared" si="45"/>
        <v>0</v>
      </c>
      <c r="AM119" s="133"/>
      <c r="AN119" s="133"/>
    </row>
    <row r="120" s="101" customFormat="1" ht="30" customHeight="1" spans="1:40">
      <c r="A120" s="117" t="s">
        <v>205</v>
      </c>
      <c r="B120" s="121" t="s">
        <v>46</v>
      </c>
      <c r="C120" s="117"/>
      <c r="D120" s="121"/>
      <c r="E120" s="132"/>
      <c r="F120" s="133"/>
      <c r="G120" s="133"/>
      <c r="H120" s="133"/>
      <c r="I120" s="132"/>
      <c r="J120" s="132"/>
      <c r="K120" s="132"/>
      <c r="L120" s="132"/>
      <c r="M120" s="132"/>
      <c r="N120" s="132"/>
      <c r="O120" s="132"/>
      <c r="P120" s="132"/>
      <c r="Q120" s="132"/>
      <c r="R120" s="132"/>
      <c r="S120" s="132"/>
      <c r="T120" s="132"/>
      <c r="U120" s="133"/>
      <c r="V120" s="133"/>
      <c r="W120" s="133"/>
      <c r="X120" s="133"/>
      <c r="Y120" s="133"/>
      <c r="Z120" s="132"/>
      <c r="AA120" s="132"/>
      <c r="AB120" s="132"/>
      <c r="AC120" s="132"/>
      <c r="AD120" s="132"/>
      <c r="AE120" s="132"/>
      <c r="AF120" s="132"/>
      <c r="AG120" s="132"/>
      <c r="AH120" s="132"/>
      <c r="AI120" s="132"/>
      <c r="AJ120" s="132"/>
      <c r="AK120" s="132"/>
      <c r="AL120" s="132"/>
      <c r="AM120" s="133"/>
      <c r="AN120" s="133"/>
    </row>
    <row r="121" s="101" customFormat="1" ht="126.95" customHeight="1" spans="1:40">
      <c r="A121" s="117" t="s">
        <v>205</v>
      </c>
      <c r="B121" s="121" t="s">
        <v>48</v>
      </c>
      <c r="C121" s="117"/>
      <c r="D121" s="121"/>
      <c r="E121" s="132"/>
      <c r="F121" s="133"/>
      <c r="G121" s="133"/>
      <c r="H121" s="133"/>
      <c r="I121" s="132">
        <f>SUM(I122:I126)</f>
        <v>5</v>
      </c>
      <c r="J121" s="132"/>
      <c r="K121" s="132">
        <f t="shared" ref="K121:AL121" si="46">SUM(K122:K126)</f>
        <v>0</v>
      </c>
      <c r="L121" s="132">
        <f t="shared" si="46"/>
        <v>0</v>
      </c>
      <c r="M121" s="132">
        <f t="shared" si="46"/>
        <v>5</v>
      </c>
      <c r="N121" s="132">
        <f t="shared" si="46"/>
        <v>0</v>
      </c>
      <c r="O121" s="132">
        <f t="shared" si="46"/>
        <v>0</v>
      </c>
      <c r="P121" s="132">
        <f t="shared" si="46"/>
        <v>0</v>
      </c>
      <c r="Q121" s="132">
        <f t="shared" si="46"/>
        <v>0</v>
      </c>
      <c r="R121" s="132">
        <f t="shared" si="46"/>
        <v>0</v>
      </c>
      <c r="S121" s="132">
        <f t="shared" si="46"/>
        <v>503</v>
      </c>
      <c r="T121" s="132">
        <f t="shared" si="46"/>
        <v>1806</v>
      </c>
      <c r="U121" s="132"/>
      <c r="V121" s="132"/>
      <c r="W121" s="132"/>
      <c r="X121" s="132"/>
      <c r="Y121" s="132"/>
      <c r="Z121" s="132">
        <f t="shared" si="46"/>
        <v>1228</v>
      </c>
      <c r="AA121" s="132">
        <f t="shared" si="46"/>
        <v>92</v>
      </c>
      <c r="AB121" s="132">
        <f t="shared" si="46"/>
        <v>92</v>
      </c>
      <c r="AC121" s="132">
        <f t="shared" si="46"/>
        <v>0</v>
      </c>
      <c r="AD121" s="132">
        <f t="shared" si="46"/>
        <v>0</v>
      </c>
      <c r="AE121" s="132">
        <f t="shared" si="46"/>
        <v>0</v>
      </c>
      <c r="AF121" s="132">
        <f t="shared" si="46"/>
        <v>0</v>
      </c>
      <c r="AG121" s="132">
        <f t="shared" si="46"/>
        <v>1136</v>
      </c>
      <c r="AH121" s="132">
        <f t="shared" si="46"/>
        <v>0</v>
      </c>
      <c r="AI121" s="132">
        <f t="shared" si="46"/>
        <v>0</v>
      </c>
      <c r="AJ121" s="132">
        <f t="shared" si="46"/>
        <v>0</v>
      </c>
      <c r="AK121" s="132">
        <f t="shared" si="46"/>
        <v>0</v>
      </c>
      <c r="AL121" s="132">
        <f t="shared" si="46"/>
        <v>0</v>
      </c>
      <c r="AM121" s="133"/>
      <c r="AN121" s="133"/>
    </row>
    <row r="122" s="103" customFormat="1" ht="408.95" customHeight="1" spans="1:40">
      <c r="A122" s="127">
        <v>41</v>
      </c>
      <c r="B122" s="126" t="s">
        <v>540</v>
      </c>
      <c r="C122" s="129" t="s">
        <v>212</v>
      </c>
      <c r="D122" s="130" t="s">
        <v>541</v>
      </c>
      <c r="E122" s="129" t="s">
        <v>214</v>
      </c>
      <c r="F122" s="128" t="s">
        <v>215</v>
      </c>
      <c r="G122" s="128" t="s">
        <v>542</v>
      </c>
      <c r="H122" s="130" t="s">
        <v>543</v>
      </c>
      <c r="I122" s="131">
        <v>1</v>
      </c>
      <c r="J122" s="131">
        <v>64</v>
      </c>
      <c r="K122" s="131"/>
      <c r="L122" s="131"/>
      <c r="M122" s="131">
        <v>1</v>
      </c>
      <c r="N122" s="131"/>
      <c r="O122" s="131"/>
      <c r="P122" s="131"/>
      <c r="Q122" s="131"/>
      <c r="R122" s="131"/>
      <c r="S122" s="131">
        <v>29</v>
      </c>
      <c r="T122" s="129">
        <v>90</v>
      </c>
      <c r="U122" s="128" t="s">
        <v>303</v>
      </c>
      <c r="V122" s="128" t="s">
        <v>304</v>
      </c>
      <c r="W122" s="128" t="s">
        <v>544</v>
      </c>
      <c r="X122" s="130" t="s">
        <v>545</v>
      </c>
      <c r="Y122" s="130" t="s">
        <v>396</v>
      </c>
      <c r="Z122" s="131">
        <v>85</v>
      </c>
      <c r="AA122" s="131">
        <v>85</v>
      </c>
      <c r="AB122" s="131">
        <v>85</v>
      </c>
      <c r="AC122" s="131"/>
      <c r="AD122" s="131"/>
      <c r="AE122" s="131"/>
      <c r="AF122" s="131"/>
      <c r="AG122" s="131"/>
      <c r="AH122" s="131"/>
      <c r="AI122" s="131"/>
      <c r="AJ122" s="131"/>
      <c r="AK122" s="131"/>
      <c r="AL122" s="131"/>
      <c r="AM122" s="128" t="s">
        <v>546</v>
      </c>
      <c r="AN122" s="128" t="s">
        <v>547</v>
      </c>
    </row>
    <row r="123" s="103" customFormat="1" ht="408.95" customHeight="1" spans="1:40">
      <c r="A123" s="127">
        <v>42</v>
      </c>
      <c r="B123" s="126" t="s">
        <v>548</v>
      </c>
      <c r="C123" s="129" t="s">
        <v>212</v>
      </c>
      <c r="D123" s="130" t="s">
        <v>549</v>
      </c>
      <c r="E123" s="129" t="s">
        <v>214</v>
      </c>
      <c r="F123" s="128" t="s">
        <v>215</v>
      </c>
      <c r="G123" s="128" t="s">
        <v>550</v>
      </c>
      <c r="H123" s="128" t="s">
        <v>551</v>
      </c>
      <c r="I123" s="131">
        <v>1</v>
      </c>
      <c r="J123" s="131">
        <v>36</v>
      </c>
      <c r="K123" s="131"/>
      <c r="L123" s="131"/>
      <c r="M123" s="131">
        <v>1</v>
      </c>
      <c r="N123" s="131"/>
      <c r="O123" s="131"/>
      <c r="P123" s="131"/>
      <c r="Q123" s="131"/>
      <c r="R123" s="131"/>
      <c r="S123" s="131">
        <v>51</v>
      </c>
      <c r="T123" s="129">
        <v>175</v>
      </c>
      <c r="U123" s="128" t="s">
        <v>239</v>
      </c>
      <c r="V123" s="128" t="s">
        <v>240</v>
      </c>
      <c r="W123" s="128" t="s">
        <v>544</v>
      </c>
      <c r="X123" s="130" t="s">
        <v>545</v>
      </c>
      <c r="Y123" s="130" t="s">
        <v>396</v>
      </c>
      <c r="Z123" s="131">
        <v>685</v>
      </c>
      <c r="AA123" s="131"/>
      <c r="AB123" s="131"/>
      <c r="AC123" s="131"/>
      <c r="AD123" s="131"/>
      <c r="AE123" s="131"/>
      <c r="AF123" s="131"/>
      <c r="AG123" s="131">
        <v>685</v>
      </c>
      <c r="AH123" s="131"/>
      <c r="AI123" s="131"/>
      <c r="AJ123" s="131"/>
      <c r="AK123" s="131"/>
      <c r="AL123" s="131"/>
      <c r="AM123" s="128" t="s">
        <v>546</v>
      </c>
      <c r="AN123" s="128" t="s">
        <v>552</v>
      </c>
    </row>
    <row r="124" s="103" customFormat="1" ht="408.95" customHeight="1" spans="1:40">
      <c r="A124" s="127">
        <v>43</v>
      </c>
      <c r="B124" s="126" t="s">
        <v>553</v>
      </c>
      <c r="C124" s="129" t="s">
        <v>212</v>
      </c>
      <c r="D124" s="130" t="s">
        <v>554</v>
      </c>
      <c r="E124" s="129" t="s">
        <v>214</v>
      </c>
      <c r="F124" s="128" t="s">
        <v>555</v>
      </c>
      <c r="G124" s="128" t="s">
        <v>411</v>
      </c>
      <c r="H124" s="128" t="s">
        <v>556</v>
      </c>
      <c r="I124" s="131">
        <v>1</v>
      </c>
      <c r="J124" s="131">
        <v>186</v>
      </c>
      <c r="K124" s="131"/>
      <c r="L124" s="131"/>
      <c r="M124" s="131">
        <v>1</v>
      </c>
      <c r="N124" s="131"/>
      <c r="O124" s="131"/>
      <c r="P124" s="131"/>
      <c r="Q124" s="131"/>
      <c r="R124" s="131"/>
      <c r="S124" s="131">
        <v>178</v>
      </c>
      <c r="T124" s="129">
        <v>673</v>
      </c>
      <c r="U124" s="128" t="s">
        <v>230</v>
      </c>
      <c r="V124" s="128" t="s">
        <v>231</v>
      </c>
      <c r="W124" s="128" t="s">
        <v>544</v>
      </c>
      <c r="X124" s="130" t="s">
        <v>545</v>
      </c>
      <c r="Y124" s="130" t="s">
        <v>396</v>
      </c>
      <c r="Z124" s="168">
        <v>380</v>
      </c>
      <c r="AA124" s="131"/>
      <c r="AB124" s="131"/>
      <c r="AC124" s="131"/>
      <c r="AD124" s="131"/>
      <c r="AE124" s="131"/>
      <c r="AF124" s="131"/>
      <c r="AG124" s="168">
        <v>380</v>
      </c>
      <c r="AH124" s="131"/>
      <c r="AI124" s="131"/>
      <c r="AJ124" s="131"/>
      <c r="AK124" s="131"/>
      <c r="AL124" s="131"/>
      <c r="AM124" s="130" t="s">
        <v>557</v>
      </c>
      <c r="AN124" s="130" t="s">
        <v>558</v>
      </c>
    </row>
    <row r="125" s="103" customFormat="1" ht="375" customHeight="1" spans="1:40">
      <c r="A125" s="127">
        <v>44</v>
      </c>
      <c r="B125" s="126" t="s">
        <v>559</v>
      </c>
      <c r="C125" s="129" t="s">
        <v>212</v>
      </c>
      <c r="D125" s="130" t="s">
        <v>560</v>
      </c>
      <c r="E125" s="129" t="s">
        <v>214</v>
      </c>
      <c r="F125" s="128" t="s">
        <v>215</v>
      </c>
      <c r="G125" s="128" t="s">
        <v>561</v>
      </c>
      <c r="H125" s="128" t="s">
        <v>562</v>
      </c>
      <c r="I125" s="131">
        <v>1</v>
      </c>
      <c r="J125" s="131">
        <v>21</v>
      </c>
      <c r="K125" s="131"/>
      <c r="L125" s="131"/>
      <c r="M125" s="131">
        <v>1</v>
      </c>
      <c r="N125" s="131"/>
      <c r="O125" s="131"/>
      <c r="P125" s="131"/>
      <c r="Q125" s="131"/>
      <c r="R125" s="131"/>
      <c r="S125" s="131">
        <v>56</v>
      </c>
      <c r="T125" s="129">
        <v>228</v>
      </c>
      <c r="U125" s="128" t="s">
        <v>363</v>
      </c>
      <c r="V125" s="128" t="s">
        <v>364</v>
      </c>
      <c r="W125" s="128" t="s">
        <v>544</v>
      </c>
      <c r="X125" s="130" t="s">
        <v>545</v>
      </c>
      <c r="Y125" s="130" t="s">
        <v>396</v>
      </c>
      <c r="Z125" s="168">
        <v>71</v>
      </c>
      <c r="AA125" s="131"/>
      <c r="AB125" s="131"/>
      <c r="AC125" s="131"/>
      <c r="AD125" s="131"/>
      <c r="AE125" s="131"/>
      <c r="AF125" s="131"/>
      <c r="AG125" s="168">
        <v>71</v>
      </c>
      <c r="AH125" s="131"/>
      <c r="AI125" s="131"/>
      <c r="AJ125" s="131"/>
      <c r="AK125" s="131"/>
      <c r="AL125" s="131"/>
      <c r="AM125" s="128" t="s">
        <v>563</v>
      </c>
      <c r="AN125" s="128" t="s">
        <v>552</v>
      </c>
    </row>
    <row r="126" s="103" customFormat="1" ht="375" customHeight="1" spans="1:40">
      <c r="A126" s="127">
        <v>45</v>
      </c>
      <c r="B126" s="126" t="s">
        <v>564</v>
      </c>
      <c r="C126" s="129" t="s">
        <v>212</v>
      </c>
      <c r="D126" s="130" t="s">
        <v>565</v>
      </c>
      <c r="E126" s="129" t="s">
        <v>214</v>
      </c>
      <c r="F126" s="128" t="s">
        <v>566</v>
      </c>
      <c r="G126" s="128" t="s">
        <v>237</v>
      </c>
      <c r="H126" s="128" t="s">
        <v>567</v>
      </c>
      <c r="I126" s="131">
        <v>1</v>
      </c>
      <c r="J126" s="131">
        <v>1</v>
      </c>
      <c r="K126" s="131"/>
      <c r="L126" s="131"/>
      <c r="M126" s="131">
        <v>1</v>
      </c>
      <c r="N126" s="131"/>
      <c r="O126" s="131"/>
      <c r="P126" s="131"/>
      <c r="Q126" s="131"/>
      <c r="R126" s="131"/>
      <c r="S126" s="131">
        <v>189</v>
      </c>
      <c r="T126" s="129">
        <v>640</v>
      </c>
      <c r="U126" s="128" t="s">
        <v>239</v>
      </c>
      <c r="V126" s="124" t="s">
        <v>240</v>
      </c>
      <c r="W126" s="128" t="s">
        <v>220</v>
      </c>
      <c r="X126" s="130" t="s">
        <v>221</v>
      </c>
      <c r="Y126" s="130" t="s">
        <v>222</v>
      </c>
      <c r="Z126" s="168">
        <v>7</v>
      </c>
      <c r="AA126" s="131">
        <v>7</v>
      </c>
      <c r="AB126" s="131">
        <v>7</v>
      </c>
      <c r="AC126" s="131"/>
      <c r="AD126" s="131"/>
      <c r="AE126" s="131"/>
      <c r="AF126" s="131"/>
      <c r="AG126" s="168"/>
      <c r="AH126" s="131"/>
      <c r="AI126" s="131"/>
      <c r="AJ126" s="131"/>
      <c r="AK126" s="131"/>
      <c r="AL126" s="131"/>
      <c r="AM126" s="128" t="s">
        <v>568</v>
      </c>
      <c r="AN126" s="128" t="s">
        <v>569</v>
      </c>
    </row>
    <row r="127" s="101" customFormat="1" ht="30" customHeight="1" spans="1:40">
      <c r="A127" s="117" t="s">
        <v>205</v>
      </c>
      <c r="B127" s="121" t="s">
        <v>51</v>
      </c>
      <c r="C127" s="117"/>
      <c r="D127" s="121"/>
      <c r="E127" s="132"/>
      <c r="F127" s="133"/>
      <c r="G127" s="133"/>
      <c r="H127" s="133"/>
      <c r="I127" s="132">
        <f t="shared" ref="I127:T127" si="47">SUM(I128)</f>
        <v>1</v>
      </c>
      <c r="J127" s="132"/>
      <c r="K127" s="132">
        <f t="shared" si="47"/>
        <v>0</v>
      </c>
      <c r="L127" s="132">
        <f t="shared" si="47"/>
        <v>0</v>
      </c>
      <c r="M127" s="132">
        <f t="shared" si="47"/>
        <v>1</v>
      </c>
      <c r="N127" s="132">
        <f t="shared" si="47"/>
        <v>0</v>
      </c>
      <c r="O127" s="132">
        <f t="shared" si="47"/>
        <v>0</v>
      </c>
      <c r="P127" s="132">
        <f t="shared" si="47"/>
        <v>0</v>
      </c>
      <c r="Q127" s="132">
        <f t="shared" si="47"/>
        <v>0</v>
      </c>
      <c r="R127" s="132">
        <f t="shared" si="47"/>
        <v>0</v>
      </c>
      <c r="S127" s="132">
        <f t="shared" si="47"/>
        <v>8800</v>
      </c>
      <c r="T127" s="132">
        <f t="shared" si="47"/>
        <v>32000</v>
      </c>
      <c r="U127" s="133"/>
      <c r="V127" s="133"/>
      <c r="W127" s="133"/>
      <c r="X127" s="133"/>
      <c r="Y127" s="133"/>
      <c r="Z127" s="132">
        <f t="shared" ref="Z127:AL127" si="48">SUM(Z128)</f>
        <v>285</v>
      </c>
      <c r="AA127" s="132">
        <f t="shared" si="48"/>
        <v>285</v>
      </c>
      <c r="AB127" s="132">
        <f t="shared" si="48"/>
        <v>285</v>
      </c>
      <c r="AC127" s="132">
        <f t="shared" si="48"/>
        <v>0</v>
      </c>
      <c r="AD127" s="132">
        <f t="shared" si="48"/>
        <v>0</v>
      </c>
      <c r="AE127" s="132">
        <f t="shared" si="48"/>
        <v>0</v>
      </c>
      <c r="AF127" s="132">
        <f t="shared" si="48"/>
        <v>0</v>
      </c>
      <c r="AG127" s="132">
        <f t="shared" si="48"/>
        <v>0</v>
      </c>
      <c r="AH127" s="132">
        <f t="shared" si="48"/>
        <v>0</v>
      </c>
      <c r="AI127" s="132">
        <f t="shared" si="48"/>
        <v>0</v>
      </c>
      <c r="AJ127" s="132">
        <f t="shared" si="48"/>
        <v>0</v>
      </c>
      <c r="AK127" s="132">
        <f t="shared" si="48"/>
        <v>0</v>
      </c>
      <c r="AL127" s="132">
        <f t="shared" si="48"/>
        <v>0</v>
      </c>
      <c r="AM127" s="133"/>
      <c r="AN127" s="133"/>
    </row>
    <row r="128" s="103" customFormat="1" ht="276.95" customHeight="1" spans="1:40">
      <c r="A128" s="127">
        <v>46</v>
      </c>
      <c r="B128" s="126" t="s">
        <v>570</v>
      </c>
      <c r="C128" s="169" t="s">
        <v>212</v>
      </c>
      <c r="D128" s="130" t="s">
        <v>571</v>
      </c>
      <c r="E128" s="170" t="s">
        <v>214</v>
      </c>
      <c r="F128" s="128" t="s">
        <v>215</v>
      </c>
      <c r="G128" s="130" t="s">
        <v>572</v>
      </c>
      <c r="H128" s="130" t="s">
        <v>573</v>
      </c>
      <c r="I128" s="131">
        <v>1</v>
      </c>
      <c r="J128" s="131">
        <v>176</v>
      </c>
      <c r="K128" s="131"/>
      <c r="L128" s="131"/>
      <c r="M128" s="131">
        <v>1</v>
      </c>
      <c r="N128" s="131"/>
      <c r="O128" s="131"/>
      <c r="P128" s="131"/>
      <c r="Q128" s="131"/>
      <c r="R128" s="131"/>
      <c r="S128" s="131">
        <v>8800</v>
      </c>
      <c r="T128" s="131">
        <v>32000</v>
      </c>
      <c r="U128" s="171" t="s">
        <v>574</v>
      </c>
      <c r="V128" s="128" t="s">
        <v>575</v>
      </c>
      <c r="W128" s="171" t="s">
        <v>574</v>
      </c>
      <c r="X128" s="128" t="s">
        <v>575</v>
      </c>
      <c r="Y128" s="130" t="s">
        <v>318</v>
      </c>
      <c r="Z128" s="131">
        <v>285</v>
      </c>
      <c r="AA128" s="131">
        <v>285</v>
      </c>
      <c r="AB128" s="131">
        <v>285</v>
      </c>
      <c r="AC128" s="131"/>
      <c r="AD128" s="131"/>
      <c r="AE128" s="131"/>
      <c r="AF128" s="131"/>
      <c r="AG128" s="131"/>
      <c r="AH128" s="131"/>
      <c r="AI128" s="131"/>
      <c r="AJ128" s="131"/>
      <c r="AK128" s="131"/>
      <c r="AL128" s="131"/>
      <c r="AM128" s="130" t="s">
        <v>576</v>
      </c>
      <c r="AN128" s="130" t="s">
        <v>577</v>
      </c>
    </row>
    <row r="129" s="101" customFormat="1" ht="75" customHeight="1" spans="1:40">
      <c r="A129" s="117" t="s">
        <v>205</v>
      </c>
      <c r="B129" s="121" t="s">
        <v>54</v>
      </c>
      <c r="C129" s="117"/>
      <c r="D129" s="121"/>
      <c r="E129" s="132"/>
      <c r="F129" s="133"/>
      <c r="G129" s="133"/>
      <c r="H129" s="133"/>
      <c r="I129" s="132">
        <f>SUM(I130:I140)</f>
        <v>11</v>
      </c>
      <c r="J129" s="132"/>
      <c r="K129" s="132">
        <f t="shared" ref="K129:AL129" si="49">SUM(K130:K140)</f>
        <v>0</v>
      </c>
      <c r="L129" s="132">
        <f t="shared" si="49"/>
        <v>0</v>
      </c>
      <c r="M129" s="132">
        <f t="shared" si="49"/>
        <v>11</v>
      </c>
      <c r="N129" s="132">
        <f t="shared" si="49"/>
        <v>0</v>
      </c>
      <c r="O129" s="132">
        <f t="shared" si="49"/>
        <v>0</v>
      </c>
      <c r="P129" s="132">
        <f t="shared" si="49"/>
        <v>0</v>
      </c>
      <c r="Q129" s="132">
        <f t="shared" si="49"/>
        <v>0</v>
      </c>
      <c r="R129" s="132">
        <f t="shared" si="49"/>
        <v>0</v>
      </c>
      <c r="S129" s="132">
        <f t="shared" si="49"/>
        <v>3268</v>
      </c>
      <c r="T129" s="132">
        <f t="shared" si="49"/>
        <v>11346</v>
      </c>
      <c r="U129" s="132"/>
      <c r="V129" s="132"/>
      <c r="W129" s="132"/>
      <c r="X129" s="132"/>
      <c r="Y129" s="132"/>
      <c r="Z129" s="132">
        <f t="shared" si="49"/>
        <v>3305</v>
      </c>
      <c r="AA129" s="132">
        <f t="shared" si="49"/>
        <v>1805</v>
      </c>
      <c r="AB129" s="132">
        <f t="shared" si="49"/>
        <v>590</v>
      </c>
      <c r="AC129" s="132">
        <f t="shared" si="49"/>
        <v>1215</v>
      </c>
      <c r="AD129" s="132">
        <f t="shared" si="49"/>
        <v>0</v>
      </c>
      <c r="AE129" s="132">
        <f t="shared" si="49"/>
        <v>0</v>
      </c>
      <c r="AF129" s="132">
        <f t="shared" si="49"/>
        <v>0</v>
      </c>
      <c r="AG129" s="132">
        <f t="shared" si="49"/>
        <v>500</v>
      </c>
      <c r="AH129" s="132">
        <f t="shared" si="49"/>
        <v>1000</v>
      </c>
      <c r="AI129" s="132">
        <f t="shared" si="49"/>
        <v>0</v>
      </c>
      <c r="AJ129" s="132">
        <f t="shared" si="49"/>
        <v>0</v>
      </c>
      <c r="AK129" s="132">
        <f t="shared" si="49"/>
        <v>0</v>
      </c>
      <c r="AL129" s="132">
        <f t="shared" si="49"/>
        <v>0</v>
      </c>
      <c r="AM129" s="133"/>
      <c r="AN129" s="133"/>
    </row>
    <row r="130" s="103" customFormat="1" ht="216" customHeight="1" spans="1:40">
      <c r="A130" s="172">
        <v>47</v>
      </c>
      <c r="B130" s="126" t="s">
        <v>578</v>
      </c>
      <c r="C130" s="169" t="s">
        <v>212</v>
      </c>
      <c r="D130" s="173" t="s">
        <v>579</v>
      </c>
      <c r="E130" s="174" t="s">
        <v>214</v>
      </c>
      <c r="F130" s="174" t="s">
        <v>263</v>
      </c>
      <c r="G130" s="130" t="s">
        <v>580</v>
      </c>
      <c r="H130" s="130" t="s">
        <v>581</v>
      </c>
      <c r="I130" s="131">
        <v>1</v>
      </c>
      <c r="J130" s="131">
        <v>1500</v>
      </c>
      <c r="K130" s="131"/>
      <c r="L130" s="131"/>
      <c r="M130" s="131">
        <v>1</v>
      </c>
      <c r="N130" s="131"/>
      <c r="O130" s="131"/>
      <c r="P130" s="131"/>
      <c r="Q130" s="131"/>
      <c r="R130" s="131"/>
      <c r="S130" s="131">
        <v>348</v>
      </c>
      <c r="T130" s="131">
        <v>1159</v>
      </c>
      <c r="U130" s="130" t="s">
        <v>326</v>
      </c>
      <c r="V130" s="128" t="s">
        <v>327</v>
      </c>
      <c r="W130" s="130" t="s">
        <v>220</v>
      </c>
      <c r="X130" s="130" t="s">
        <v>221</v>
      </c>
      <c r="Y130" s="130" t="s">
        <v>222</v>
      </c>
      <c r="Z130" s="131">
        <v>100</v>
      </c>
      <c r="AA130" s="131">
        <v>100</v>
      </c>
      <c r="AB130" s="131">
        <v>100</v>
      </c>
      <c r="AC130" s="131"/>
      <c r="AD130" s="131"/>
      <c r="AE130" s="131"/>
      <c r="AF130" s="131"/>
      <c r="AG130" s="131"/>
      <c r="AH130" s="131"/>
      <c r="AI130" s="131"/>
      <c r="AJ130" s="131"/>
      <c r="AK130" s="131"/>
      <c r="AL130" s="131"/>
      <c r="AM130" s="130" t="s">
        <v>582</v>
      </c>
      <c r="AN130" s="130" t="s">
        <v>583</v>
      </c>
    </row>
    <row r="131" s="103" customFormat="1" ht="339" customHeight="1" spans="1:40">
      <c r="A131" s="127">
        <v>48</v>
      </c>
      <c r="B131" s="126" t="s">
        <v>584</v>
      </c>
      <c r="C131" s="169" t="s">
        <v>212</v>
      </c>
      <c r="D131" s="173" t="s">
        <v>585</v>
      </c>
      <c r="E131" s="174" t="s">
        <v>214</v>
      </c>
      <c r="F131" s="174" t="s">
        <v>263</v>
      </c>
      <c r="G131" s="130" t="s">
        <v>586</v>
      </c>
      <c r="H131" s="130" t="s">
        <v>587</v>
      </c>
      <c r="I131" s="131">
        <v>1</v>
      </c>
      <c r="J131" s="131">
        <v>2400</v>
      </c>
      <c r="K131" s="131"/>
      <c r="L131" s="131"/>
      <c r="M131" s="131">
        <v>1</v>
      </c>
      <c r="N131" s="131"/>
      <c r="O131" s="131"/>
      <c r="P131" s="131"/>
      <c r="Q131" s="131"/>
      <c r="R131" s="131"/>
      <c r="S131" s="131">
        <v>485</v>
      </c>
      <c r="T131" s="131">
        <v>1642</v>
      </c>
      <c r="U131" s="130" t="s">
        <v>363</v>
      </c>
      <c r="V131" s="128" t="s">
        <v>364</v>
      </c>
      <c r="W131" s="130" t="s">
        <v>220</v>
      </c>
      <c r="X131" s="130" t="s">
        <v>221</v>
      </c>
      <c r="Y131" s="130" t="s">
        <v>222</v>
      </c>
      <c r="Z131" s="131">
        <v>100</v>
      </c>
      <c r="AA131" s="131">
        <v>100</v>
      </c>
      <c r="AB131" s="131">
        <v>100</v>
      </c>
      <c r="AC131" s="131"/>
      <c r="AD131" s="131"/>
      <c r="AE131" s="131"/>
      <c r="AF131" s="131"/>
      <c r="AG131" s="131"/>
      <c r="AH131" s="131"/>
      <c r="AI131" s="131"/>
      <c r="AJ131" s="131"/>
      <c r="AK131" s="131"/>
      <c r="AL131" s="131"/>
      <c r="AM131" s="130" t="s">
        <v>582</v>
      </c>
      <c r="AN131" s="130" t="s">
        <v>583</v>
      </c>
    </row>
    <row r="132" s="103" customFormat="1" ht="320.1" customHeight="1" spans="1:40">
      <c r="A132" s="172">
        <v>49</v>
      </c>
      <c r="B132" s="126" t="s">
        <v>588</v>
      </c>
      <c r="C132" s="129" t="s">
        <v>212</v>
      </c>
      <c r="D132" s="128" t="s">
        <v>589</v>
      </c>
      <c r="E132" s="131" t="s">
        <v>214</v>
      </c>
      <c r="F132" s="131" t="s">
        <v>263</v>
      </c>
      <c r="G132" s="130" t="s">
        <v>590</v>
      </c>
      <c r="H132" s="130" t="s">
        <v>591</v>
      </c>
      <c r="I132" s="131">
        <v>1</v>
      </c>
      <c r="J132" s="131"/>
      <c r="K132" s="131"/>
      <c r="L132" s="131"/>
      <c r="M132" s="131">
        <v>1</v>
      </c>
      <c r="N132" s="131"/>
      <c r="O132" s="131"/>
      <c r="P132" s="131"/>
      <c r="Q132" s="131"/>
      <c r="R132" s="131"/>
      <c r="S132" s="131">
        <v>457</v>
      </c>
      <c r="T132" s="131">
        <v>1616</v>
      </c>
      <c r="U132" s="130" t="s">
        <v>294</v>
      </c>
      <c r="V132" s="126" t="s">
        <v>295</v>
      </c>
      <c r="W132" s="130" t="s">
        <v>220</v>
      </c>
      <c r="X132" s="130" t="s">
        <v>221</v>
      </c>
      <c r="Y132" s="130" t="s">
        <v>222</v>
      </c>
      <c r="Z132" s="131">
        <v>120</v>
      </c>
      <c r="AA132" s="131">
        <v>120</v>
      </c>
      <c r="AB132" s="131">
        <v>120</v>
      </c>
      <c r="AC132" s="131"/>
      <c r="AD132" s="131"/>
      <c r="AE132" s="131"/>
      <c r="AF132" s="131"/>
      <c r="AG132" s="131"/>
      <c r="AH132" s="131"/>
      <c r="AI132" s="131"/>
      <c r="AJ132" s="131"/>
      <c r="AK132" s="131"/>
      <c r="AL132" s="131"/>
      <c r="AM132" s="130" t="s">
        <v>582</v>
      </c>
      <c r="AN132" s="130" t="s">
        <v>583</v>
      </c>
    </row>
    <row r="133" s="103" customFormat="1" ht="252" customHeight="1" spans="1:40">
      <c r="A133" s="127">
        <v>50</v>
      </c>
      <c r="B133" s="126" t="s">
        <v>592</v>
      </c>
      <c r="C133" s="169" t="s">
        <v>212</v>
      </c>
      <c r="D133" s="173" t="s">
        <v>593</v>
      </c>
      <c r="E133" s="174" t="s">
        <v>214</v>
      </c>
      <c r="F133" s="174" t="s">
        <v>263</v>
      </c>
      <c r="G133" s="130" t="s">
        <v>594</v>
      </c>
      <c r="H133" s="130" t="s">
        <v>595</v>
      </c>
      <c r="I133" s="131">
        <v>1</v>
      </c>
      <c r="J133" s="131">
        <v>5000</v>
      </c>
      <c r="K133" s="131"/>
      <c r="L133" s="131"/>
      <c r="M133" s="131">
        <v>1</v>
      </c>
      <c r="N133" s="131"/>
      <c r="O133" s="131"/>
      <c r="P133" s="131"/>
      <c r="Q133" s="131"/>
      <c r="R133" s="131"/>
      <c r="S133" s="131">
        <v>170</v>
      </c>
      <c r="T133" s="131">
        <v>677</v>
      </c>
      <c r="U133" s="130" t="s">
        <v>453</v>
      </c>
      <c r="V133" s="130" t="s">
        <v>454</v>
      </c>
      <c r="W133" s="130" t="s">
        <v>220</v>
      </c>
      <c r="X133" s="130" t="s">
        <v>221</v>
      </c>
      <c r="Y133" s="130" t="s">
        <v>222</v>
      </c>
      <c r="Z133" s="131">
        <v>120</v>
      </c>
      <c r="AA133" s="131">
        <v>120</v>
      </c>
      <c r="AB133" s="131">
        <v>120</v>
      </c>
      <c r="AC133" s="131"/>
      <c r="AD133" s="131"/>
      <c r="AE133" s="131"/>
      <c r="AF133" s="131"/>
      <c r="AG133" s="131"/>
      <c r="AH133" s="131"/>
      <c r="AI133" s="131"/>
      <c r="AJ133" s="131"/>
      <c r="AK133" s="131"/>
      <c r="AL133" s="131"/>
      <c r="AM133" s="130" t="s">
        <v>582</v>
      </c>
      <c r="AN133" s="130" t="s">
        <v>583</v>
      </c>
    </row>
    <row r="134" s="103" customFormat="1" ht="219.95" customHeight="1" spans="1:40">
      <c r="A134" s="172">
        <v>51</v>
      </c>
      <c r="B134" s="126" t="s">
        <v>596</v>
      </c>
      <c r="C134" s="129" t="s">
        <v>212</v>
      </c>
      <c r="D134" s="128" t="s">
        <v>597</v>
      </c>
      <c r="E134" s="131" t="s">
        <v>214</v>
      </c>
      <c r="F134" s="131" t="s">
        <v>263</v>
      </c>
      <c r="G134" s="130" t="s">
        <v>598</v>
      </c>
      <c r="H134" s="130" t="s">
        <v>599</v>
      </c>
      <c r="I134" s="131">
        <v>1</v>
      </c>
      <c r="J134" s="131">
        <v>120</v>
      </c>
      <c r="K134" s="131"/>
      <c r="L134" s="131"/>
      <c r="M134" s="131">
        <v>1</v>
      </c>
      <c r="N134" s="131"/>
      <c r="O134" s="131"/>
      <c r="P134" s="131"/>
      <c r="Q134" s="131"/>
      <c r="R134" s="131"/>
      <c r="S134" s="131">
        <v>227</v>
      </c>
      <c r="T134" s="131">
        <v>681</v>
      </c>
      <c r="U134" s="130" t="s">
        <v>600</v>
      </c>
      <c r="V134" s="130" t="s">
        <v>601</v>
      </c>
      <c r="W134" s="130" t="s">
        <v>220</v>
      </c>
      <c r="X134" s="130" t="s">
        <v>221</v>
      </c>
      <c r="Y134" s="130" t="s">
        <v>222</v>
      </c>
      <c r="Z134" s="131">
        <v>50</v>
      </c>
      <c r="AA134" s="131">
        <v>50</v>
      </c>
      <c r="AB134" s="131">
        <v>50</v>
      </c>
      <c r="AC134" s="131"/>
      <c r="AD134" s="131"/>
      <c r="AE134" s="131"/>
      <c r="AF134" s="131"/>
      <c r="AG134" s="131"/>
      <c r="AH134" s="131"/>
      <c r="AI134" s="131"/>
      <c r="AJ134" s="131"/>
      <c r="AK134" s="131"/>
      <c r="AL134" s="131"/>
      <c r="AM134" s="130" t="s">
        <v>582</v>
      </c>
      <c r="AN134" s="130" t="s">
        <v>583</v>
      </c>
    </row>
    <row r="135" s="103" customFormat="1" ht="246" customHeight="1" spans="1:40">
      <c r="A135" s="127">
        <v>52</v>
      </c>
      <c r="B135" s="126" t="s">
        <v>602</v>
      </c>
      <c r="C135" s="131" t="s">
        <v>212</v>
      </c>
      <c r="D135" s="130" t="s">
        <v>603</v>
      </c>
      <c r="E135" s="131" t="s">
        <v>214</v>
      </c>
      <c r="F135" s="131" t="s">
        <v>263</v>
      </c>
      <c r="G135" s="130" t="s">
        <v>604</v>
      </c>
      <c r="H135" s="130" t="s">
        <v>605</v>
      </c>
      <c r="I135" s="131">
        <v>1</v>
      </c>
      <c r="J135" s="131">
        <v>36000</v>
      </c>
      <c r="K135" s="131"/>
      <c r="L135" s="131"/>
      <c r="M135" s="131">
        <v>1</v>
      </c>
      <c r="N135" s="131"/>
      <c r="O135" s="131"/>
      <c r="P135" s="131"/>
      <c r="Q135" s="131"/>
      <c r="R135" s="131"/>
      <c r="S135" s="131">
        <v>140</v>
      </c>
      <c r="T135" s="131">
        <v>350</v>
      </c>
      <c r="U135" s="130" t="s">
        <v>314</v>
      </c>
      <c r="V135" s="130" t="s">
        <v>315</v>
      </c>
      <c r="W135" s="130" t="s">
        <v>220</v>
      </c>
      <c r="X135" s="130" t="s">
        <v>221</v>
      </c>
      <c r="Y135" s="130" t="s">
        <v>222</v>
      </c>
      <c r="Z135" s="131">
        <v>100</v>
      </c>
      <c r="AA135" s="131">
        <v>100</v>
      </c>
      <c r="AB135" s="131">
        <v>100</v>
      </c>
      <c r="AC135" s="131"/>
      <c r="AD135" s="131"/>
      <c r="AE135" s="131"/>
      <c r="AF135" s="131"/>
      <c r="AG135" s="131"/>
      <c r="AH135" s="131"/>
      <c r="AI135" s="131"/>
      <c r="AJ135" s="131"/>
      <c r="AK135" s="131"/>
      <c r="AL135" s="131"/>
      <c r="AM135" s="130" t="s">
        <v>582</v>
      </c>
      <c r="AN135" s="130" t="s">
        <v>583</v>
      </c>
    </row>
    <row r="136" s="103" customFormat="1" ht="210.95" customHeight="1" spans="1:40">
      <c r="A136" s="172">
        <v>53</v>
      </c>
      <c r="B136" s="126" t="s">
        <v>606</v>
      </c>
      <c r="C136" s="169" t="s">
        <v>212</v>
      </c>
      <c r="D136" s="173" t="s">
        <v>607</v>
      </c>
      <c r="E136" s="174" t="s">
        <v>214</v>
      </c>
      <c r="F136" s="149" t="s">
        <v>482</v>
      </c>
      <c r="G136" s="130" t="s">
        <v>608</v>
      </c>
      <c r="H136" s="130" t="s">
        <v>609</v>
      </c>
      <c r="I136" s="131">
        <v>1</v>
      </c>
      <c r="J136" s="131">
        <v>15000</v>
      </c>
      <c r="K136" s="131"/>
      <c r="L136" s="131"/>
      <c r="M136" s="131">
        <v>1</v>
      </c>
      <c r="N136" s="131"/>
      <c r="O136" s="131"/>
      <c r="P136" s="131"/>
      <c r="Q136" s="131"/>
      <c r="R136" s="131"/>
      <c r="S136" s="131">
        <v>378</v>
      </c>
      <c r="T136" s="131">
        <v>1420</v>
      </c>
      <c r="U136" s="130" t="s">
        <v>363</v>
      </c>
      <c r="V136" s="128" t="s">
        <v>364</v>
      </c>
      <c r="W136" s="130" t="s">
        <v>220</v>
      </c>
      <c r="X136" s="130" t="s">
        <v>221</v>
      </c>
      <c r="Y136" s="130" t="s">
        <v>222</v>
      </c>
      <c r="Z136" s="131">
        <v>300</v>
      </c>
      <c r="AA136" s="131">
        <v>300</v>
      </c>
      <c r="AB136" s="131"/>
      <c r="AC136" s="131">
        <v>300</v>
      </c>
      <c r="AD136" s="131"/>
      <c r="AE136" s="131"/>
      <c r="AF136" s="131"/>
      <c r="AG136" s="131"/>
      <c r="AH136" s="131"/>
      <c r="AI136" s="131"/>
      <c r="AJ136" s="131"/>
      <c r="AK136" s="131"/>
      <c r="AL136" s="131"/>
      <c r="AM136" s="130" t="s">
        <v>582</v>
      </c>
      <c r="AN136" s="130" t="s">
        <v>610</v>
      </c>
    </row>
    <row r="137" s="103" customFormat="1" ht="210.95" customHeight="1" spans="1:40">
      <c r="A137" s="172">
        <v>54</v>
      </c>
      <c r="B137" s="126" t="s">
        <v>611</v>
      </c>
      <c r="C137" s="169" t="s">
        <v>212</v>
      </c>
      <c r="D137" s="173" t="s">
        <v>612</v>
      </c>
      <c r="E137" s="174" t="s">
        <v>214</v>
      </c>
      <c r="F137" s="149" t="s">
        <v>482</v>
      </c>
      <c r="G137" s="130" t="s">
        <v>403</v>
      </c>
      <c r="H137" s="130" t="s">
        <v>613</v>
      </c>
      <c r="I137" s="131">
        <v>1</v>
      </c>
      <c r="J137" s="131">
        <v>5000</v>
      </c>
      <c r="K137" s="131"/>
      <c r="L137" s="131"/>
      <c r="M137" s="131">
        <v>1</v>
      </c>
      <c r="N137" s="131"/>
      <c r="O137" s="131"/>
      <c r="P137" s="131"/>
      <c r="Q137" s="131"/>
      <c r="R137" s="131"/>
      <c r="S137" s="131">
        <v>223</v>
      </c>
      <c r="T137" s="131">
        <v>782</v>
      </c>
      <c r="U137" s="130" t="s">
        <v>294</v>
      </c>
      <c r="V137" s="126" t="s">
        <v>295</v>
      </c>
      <c r="W137" s="130" t="s">
        <v>220</v>
      </c>
      <c r="X137" s="130" t="s">
        <v>221</v>
      </c>
      <c r="Y137" s="130" t="s">
        <v>222</v>
      </c>
      <c r="Z137" s="131">
        <v>300</v>
      </c>
      <c r="AA137" s="131">
        <v>300</v>
      </c>
      <c r="AB137" s="131"/>
      <c r="AC137" s="131">
        <v>300</v>
      </c>
      <c r="AD137" s="131"/>
      <c r="AE137" s="131"/>
      <c r="AF137" s="131"/>
      <c r="AG137" s="131"/>
      <c r="AH137" s="131"/>
      <c r="AI137" s="131"/>
      <c r="AJ137" s="131"/>
      <c r="AK137" s="131"/>
      <c r="AL137" s="131"/>
      <c r="AM137" s="130" t="s">
        <v>582</v>
      </c>
      <c r="AN137" s="130" t="s">
        <v>614</v>
      </c>
    </row>
    <row r="138" s="103" customFormat="1" ht="210.95" customHeight="1" spans="1:40">
      <c r="A138" s="172">
        <v>55</v>
      </c>
      <c r="B138" s="126" t="s">
        <v>615</v>
      </c>
      <c r="C138" s="169" t="s">
        <v>212</v>
      </c>
      <c r="D138" s="173" t="s">
        <v>616</v>
      </c>
      <c r="E138" s="174" t="s">
        <v>214</v>
      </c>
      <c r="F138" s="149" t="s">
        <v>617</v>
      </c>
      <c r="G138" s="130" t="s">
        <v>348</v>
      </c>
      <c r="H138" s="130" t="s">
        <v>618</v>
      </c>
      <c r="I138" s="131">
        <v>1</v>
      </c>
      <c r="J138" s="131">
        <v>10000</v>
      </c>
      <c r="K138" s="131"/>
      <c r="L138" s="131"/>
      <c r="M138" s="131">
        <v>1</v>
      </c>
      <c r="N138" s="131"/>
      <c r="O138" s="131"/>
      <c r="P138" s="131"/>
      <c r="Q138" s="131"/>
      <c r="R138" s="131"/>
      <c r="S138" s="131">
        <v>241</v>
      </c>
      <c r="T138" s="131">
        <v>843</v>
      </c>
      <c r="U138" s="128" t="s">
        <v>230</v>
      </c>
      <c r="V138" s="128" t="s">
        <v>231</v>
      </c>
      <c r="W138" s="130" t="s">
        <v>220</v>
      </c>
      <c r="X138" s="130" t="s">
        <v>221</v>
      </c>
      <c r="Y138" s="130" t="s">
        <v>222</v>
      </c>
      <c r="Z138" s="131">
        <v>315</v>
      </c>
      <c r="AA138" s="131">
        <v>315</v>
      </c>
      <c r="AB138" s="131"/>
      <c r="AC138" s="131">
        <v>315</v>
      </c>
      <c r="AD138" s="131"/>
      <c r="AE138" s="131"/>
      <c r="AF138" s="131"/>
      <c r="AG138" s="131"/>
      <c r="AH138" s="131"/>
      <c r="AI138" s="131"/>
      <c r="AJ138" s="131"/>
      <c r="AK138" s="131"/>
      <c r="AL138" s="131"/>
      <c r="AM138" s="130" t="s">
        <v>582</v>
      </c>
      <c r="AN138" s="130" t="s">
        <v>610</v>
      </c>
    </row>
    <row r="139" s="103" customFormat="1" ht="210.95" customHeight="1" spans="1:40">
      <c r="A139" s="172">
        <v>56</v>
      </c>
      <c r="B139" s="126" t="s">
        <v>619</v>
      </c>
      <c r="C139" s="169" t="s">
        <v>212</v>
      </c>
      <c r="D139" s="173" t="s">
        <v>620</v>
      </c>
      <c r="E139" s="174" t="s">
        <v>214</v>
      </c>
      <c r="F139" s="149" t="s">
        <v>617</v>
      </c>
      <c r="G139" s="130" t="s">
        <v>621</v>
      </c>
      <c r="H139" s="130" t="s">
        <v>622</v>
      </c>
      <c r="I139" s="131">
        <v>1</v>
      </c>
      <c r="J139" s="131">
        <v>1800</v>
      </c>
      <c r="K139" s="131"/>
      <c r="L139" s="131"/>
      <c r="M139" s="131">
        <v>1</v>
      </c>
      <c r="N139" s="131"/>
      <c r="O139" s="131"/>
      <c r="P139" s="131"/>
      <c r="Q139" s="131"/>
      <c r="R139" s="131"/>
      <c r="S139" s="131">
        <v>284</v>
      </c>
      <c r="T139" s="131">
        <v>1005</v>
      </c>
      <c r="U139" s="130" t="s">
        <v>600</v>
      </c>
      <c r="V139" s="130" t="s">
        <v>601</v>
      </c>
      <c r="W139" s="130" t="s">
        <v>220</v>
      </c>
      <c r="X139" s="130" t="s">
        <v>221</v>
      </c>
      <c r="Y139" s="130" t="s">
        <v>222</v>
      </c>
      <c r="Z139" s="131">
        <v>300</v>
      </c>
      <c r="AA139" s="131">
        <v>300</v>
      </c>
      <c r="AB139" s="131"/>
      <c r="AC139" s="131">
        <v>300</v>
      </c>
      <c r="AD139" s="131"/>
      <c r="AE139" s="131"/>
      <c r="AF139" s="131"/>
      <c r="AG139" s="131"/>
      <c r="AH139" s="131"/>
      <c r="AI139" s="131"/>
      <c r="AJ139" s="131"/>
      <c r="AK139" s="131"/>
      <c r="AL139" s="131"/>
      <c r="AM139" s="130" t="s">
        <v>582</v>
      </c>
      <c r="AN139" s="130" t="s">
        <v>610</v>
      </c>
    </row>
    <row r="140" s="103" customFormat="1" ht="335.1" customHeight="1" spans="1:40">
      <c r="A140" s="172">
        <v>57</v>
      </c>
      <c r="B140" s="143" t="s">
        <v>623</v>
      </c>
      <c r="C140" s="169" t="s">
        <v>212</v>
      </c>
      <c r="D140" s="173" t="s">
        <v>624</v>
      </c>
      <c r="E140" s="174" t="s">
        <v>214</v>
      </c>
      <c r="F140" s="149" t="s">
        <v>215</v>
      </c>
      <c r="G140" s="130" t="s">
        <v>246</v>
      </c>
      <c r="H140" s="130" t="s">
        <v>625</v>
      </c>
      <c r="I140" s="131">
        <v>1</v>
      </c>
      <c r="J140" s="131">
        <v>60</v>
      </c>
      <c r="K140" s="131"/>
      <c r="L140" s="131"/>
      <c r="M140" s="131">
        <v>1</v>
      </c>
      <c r="N140" s="131"/>
      <c r="O140" s="131"/>
      <c r="P140" s="131"/>
      <c r="Q140" s="131"/>
      <c r="R140" s="131"/>
      <c r="S140" s="131">
        <v>315</v>
      </c>
      <c r="T140" s="131">
        <v>1171</v>
      </c>
      <c r="U140" s="128" t="s">
        <v>218</v>
      </c>
      <c r="V140" s="128" t="s">
        <v>219</v>
      </c>
      <c r="W140" s="158" t="s">
        <v>220</v>
      </c>
      <c r="X140" s="158" t="s">
        <v>221</v>
      </c>
      <c r="Y140" s="130" t="s">
        <v>222</v>
      </c>
      <c r="Z140" s="131">
        <v>1500</v>
      </c>
      <c r="AA140" s="131"/>
      <c r="AB140" s="131"/>
      <c r="AC140" s="131"/>
      <c r="AD140" s="131"/>
      <c r="AE140" s="131"/>
      <c r="AF140" s="131"/>
      <c r="AG140" s="131">
        <v>500</v>
      </c>
      <c r="AH140" s="131">
        <v>1000</v>
      </c>
      <c r="AI140" s="131"/>
      <c r="AJ140" s="131"/>
      <c r="AK140" s="131"/>
      <c r="AL140" s="131"/>
      <c r="AM140" s="130" t="s">
        <v>582</v>
      </c>
      <c r="AN140" s="130" t="s">
        <v>583</v>
      </c>
    </row>
    <row r="141" s="102" customFormat="1" ht="30" customHeight="1" spans="1:40">
      <c r="A141" s="117" t="s">
        <v>204</v>
      </c>
      <c r="B141" s="121" t="s">
        <v>57</v>
      </c>
      <c r="C141" s="117"/>
      <c r="D141" s="121"/>
      <c r="E141" s="123"/>
      <c r="F141" s="124"/>
      <c r="G141" s="124"/>
      <c r="H141" s="124"/>
      <c r="I141" s="123"/>
      <c r="J141" s="123"/>
      <c r="K141" s="123"/>
      <c r="L141" s="123"/>
      <c r="M141" s="123"/>
      <c r="N141" s="123"/>
      <c r="O141" s="123"/>
      <c r="P141" s="123"/>
      <c r="Q141" s="123"/>
      <c r="R141" s="123"/>
      <c r="S141" s="123"/>
      <c r="T141" s="123"/>
      <c r="U141" s="124"/>
      <c r="V141" s="124"/>
      <c r="W141" s="124"/>
      <c r="X141" s="124"/>
      <c r="Y141" s="124"/>
      <c r="Z141" s="123"/>
      <c r="AA141" s="123"/>
      <c r="AB141" s="123"/>
      <c r="AC141" s="123"/>
      <c r="AD141" s="123"/>
      <c r="AE141" s="123"/>
      <c r="AF141" s="123"/>
      <c r="AG141" s="123"/>
      <c r="AH141" s="123"/>
      <c r="AI141" s="123"/>
      <c r="AJ141" s="123"/>
      <c r="AK141" s="123"/>
      <c r="AL141" s="123"/>
      <c r="AM141" s="124"/>
      <c r="AN141" s="124"/>
    </row>
    <row r="142" s="102" customFormat="1" ht="30" customHeight="1" spans="1:40">
      <c r="A142" s="137" t="s">
        <v>205</v>
      </c>
      <c r="B142" s="121" t="s">
        <v>59</v>
      </c>
      <c r="C142" s="117"/>
      <c r="D142" s="121"/>
      <c r="E142" s="123"/>
      <c r="F142" s="124"/>
      <c r="G142" s="124"/>
      <c r="H142" s="124"/>
      <c r="I142" s="123"/>
      <c r="J142" s="123"/>
      <c r="K142" s="123"/>
      <c r="L142" s="123"/>
      <c r="M142" s="123"/>
      <c r="N142" s="123"/>
      <c r="O142" s="123"/>
      <c r="P142" s="123"/>
      <c r="Q142" s="123"/>
      <c r="R142" s="123"/>
      <c r="S142" s="123"/>
      <c r="T142" s="123"/>
      <c r="U142" s="124"/>
      <c r="V142" s="124"/>
      <c r="W142" s="124"/>
      <c r="X142" s="124"/>
      <c r="Y142" s="124"/>
      <c r="Z142" s="123"/>
      <c r="AA142" s="123"/>
      <c r="AB142" s="123"/>
      <c r="AC142" s="123"/>
      <c r="AD142" s="123"/>
      <c r="AE142" s="123"/>
      <c r="AF142" s="123"/>
      <c r="AG142" s="123"/>
      <c r="AH142" s="123"/>
      <c r="AI142" s="123"/>
      <c r="AJ142" s="123"/>
      <c r="AK142" s="123"/>
      <c r="AL142" s="123"/>
      <c r="AM142" s="124"/>
      <c r="AN142" s="124"/>
    </row>
    <row r="143" s="102" customFormat="1" ht="57.95" customHeight="1" spans="1:40">
      <c r="A143" s="137" t="s">
        <v>205</v>
      </c>
      <c r="B143" s="121" t="s">
        <v>61</v>
      </c>
      <c r="C143" s="117"/>
      <c r="D143" s="121"/>
      <c r="E143" s="123"/>
      <c r="F143" s="124"/>
      <c r="G143" s="124"/>
      <c r="H143" s="124"/>
      <c r="I143" s="123"/>
      <c r="J143" s="123"/>
      <c r="K143" s="123"/>
      <c r="L143" s="123"/>
      <c r="M143" s="123"/>
      <c r="N143" s="123"/>
      <c r="O143" s="123"/>
      <c r="P143" s="123"/>
      <c r="Q143" s="123"/>
      <c r="R143" s="123"/>
      <c r="S143" s="123"/>
      <c r="T143" s="123"/>
      <c r="U143" s="124"/>
      <c r="V143" s="124"/>
      <c r="W143" s="124"/>
      <c r="X143" s="124"/>
      <c r="Y143" s="124"/>
      <c r="Z143" s="123"/>
      <c r="AA143" s="123"/>
      <c r="AB143" s="123"/>
      <c r="AC143" s="123"/>
      <c r="AD143" s="123"/>
      <c r="AE143" s="123"/>
      <c r="AF143" s="123"/>
      <c r="AG143" s="123"/>
      <c r="AH143" s="123"/>
      <c r="AI143" s="123"/>
      <c r="AJ143" s="123"/>
      <c r="AK143" s="123"/>
      <c r="AL143" s="123"/>
      <c r="AM143" s="124"/>
      <c r="AN143" s="124"/>
    </row>
    <row r="144" s="102" customFormat="1" ht="68.1" customHeight="1" spans="1:40">
      <c r="A144" s="137" t="s">
        <v>205</v>
      </c>
      <c r="B144" s="121" t="s">
        <v>64</v>
      </c>
      <c r="C144" s="117"/>
      <c r="D144" s="121"/>
      <c r="E144" s="123"/>
      <c r="F144" s="124"/>
      <c r="G144" s="124"/>
      <c r="H144" s="124"/>
      <c r="I144" s="123"/>
      <c r="J144" s="123"/>
      <c r="K144" s="123"/>
      <c r="L144" s="123"/>
      <c r="M144" s="123"/>
      <c r="N144" s="123"/>
      <c r="O144" s="123"/>
      <c r="P144" s="123"/>
      <c r="Q144" s="123"/>
      <c r="R144" s="123"/>
      <c r="S144" s="123"/>
      <c r="T144" s="123"/>
      <c r="U144" s="124"/>
      <c r="V144" s="124"/>
      <c r="W144" s="124"/>
      <c r="X144" s="124"/>
      <c r="Y144" s="124"/>
      <c r="Z144" s="123"/>
      <c r="AA144" s="123"/>
      <c r="AB144" s="123"/>
      <c r="AC144" s="123"/>
      <c r="AD144" s="123"/>
      <c r="AE144" s="123"/>
      <c r="AF144" s="123"/>
      <c r="AG144" s="123"/>
      <c r="AH144" s="123"/>
      <c r="AI144" s="123"/>
      <c r="AJ144" s="123"/>
      <c r="AK144" s="123"/>
      <c r="AL144" s="123"/>
      <c r="AM144" s="124"/>
      <c r="AN144" s="124"/>
    </row>
    <row r="145" s="102" customFormat="1" ht="30" customHeight="1" spans="1:40">
      <c r="A145" s="137" t="s">
        <v>205</v>
      </c>
      <c r="B145" s="121" t="s">
        <v>626</v>
      </c>
      <c r="C145" s="117"/>
      <c r="D145" s="121"/>
      <c r="E145" s="123"/>
      <c r="F145" s="124"/>
      <c r="G145" s="124"/>
      <c r="H145" s="124"/>
      <c r="I145" s="123"/>
      <c r="J145" s="123"/>
      <c r="K145" s="123"/>
      <c r="L145" s="123"/>
      <c r="M145" s="123"/>
      <c r="N145" s="123"/>
      <c r="O145" s="123"/>
      <c r="P145" s="123"/>
      <c r="Q145" s="123"/>
      <c r="R145" s="123"/>
      <c r="S145" s="123"/>
      <c r="T145" s="123"/>
      <c r="U145" s="124"/>
      <c r="V145" s="124"/>
      <c r="W145" s="124"/>
      <c r="X145" s="124"/>
      <c r="Y145" s="124"/>
      <c r="Z145" s="123"/>
      <c r="AA145" s="123"/>
      <c r="AB145" s="123"/>
      <c r="AC145" s="123"/>
      <c r="AD145" s="123"/>
      <c r="AE145" s="123"/>
      <c r="AF145" s="123"/>
      <c r="AG145" s="123"/>
      <c r="AH145" s="123"/>
      <c r="AI145" s="123"/>
      <c r="AJ145" s="123"/>
      <c r="AK145" s="123"/>
      <c r="AL145" s="123"/>
      <c r="AM145" s="124"/>
      <c r="AN145" s="124"/>
    </row>
    <row r="146" s="102" customFormat="1" ht="30" customHeight="1" spans="1:40">
      <c r="A146" s="137" t="s">
        <v>205</v>
      </c>
      <c r="B146" s="121" t="s">
        <v>68</v>
      </c>
      <c r="C146" s="117"/>
      <c r="D146" s="121"/>
      <c r="E146" s="123"/>
      <c r="F146" s="124"/>
      <c r="G146" s="124"/>
      <c r="H146" s="124"/>
      <c r="I146" s="123"/>
      <c r="J146" s="123"/>
      <c r="K146" s="123"/>
      <c r="L146" s="123"/>
      <c r="M146" s="123"/>
      <c r="N146" s="123"/>
      <c r="O146" s="123"/>
      <c r="P146" s="123"/>
      <c r="Q146" s="123"/>
      <c r="R146" s="123"/>
      <c r="S146" s="123"/>
      <c r="T146" s="123"/>
      <c r="U146" s="124"/>
      <c r="V146" s="124"/>
      <c r="W146" s="124"/>
      <c r="X146" s="124"/>
      <c r="Y146" s="124"/>
      <c r="Z146" s="123"/>
      <c r="AA146" s="123"/>
      <c r="AB146" s="123"/>
      <c r="AC146" s="123"/>
      <c r="AD146" s="123"/>
      <c r="AE146" s="123"/>
      <c r="AF146" s="123"/>
      <c r="AG146" s="123"/>
      <c r="AH146" s="123"/>
      <c r="AI146" s="123"/>
      <c r="AJ146" s="123"/>
      <c r="AK146" s="123"/>
      <c r="AL146" s="123"/>
      <c r="AM146" s="124"/>
      <c r="AN146" s="124"/>
    </row>
    <row r="147" s="102" customFormat="1" ht="30" customHeight="1" spans="1:40">
      <c r="A147" s="137" t="s">
        <v>205</v>
      </c>
      <c r="B147" s="121" t="s">
        <v>627</v>
      </c>
      <c r="C147" s="117"/>
      <c r="D147" s="121"/>
      <c r="E147" s="123"/>
      <c r="F147" s="124"/>
      <c r="G147" s="124"/>
      <c r="H147" s="124"/>
      <c r="I147" s="123"/>
      <c r="J147" s="123"/>
      <c r="K147" s="123"/>
      <c r="L147" s="123"/>
      <c r="M147" s="123"/>
      <c r="N147" s="123"/>
      <c r="O147" s="123"/>
      <c r="P147" s="123"/>
      <c r="Q147" s="123"/>
      <c r="R147" s="123"/>
      <c r="S147" s="123"/>
      <c r="T147" s="123"/>
      <c r="U147" s="124"/>
      <c r="V147" s="124"/>
      <c r="W147" s="124"/>
      <c r="X147" s="124"/>
      <c r="Y147" s="124"/>
      <c r="Z147" s="123"/>
      <c r="AA147" s="123"/>
      <c r="AB147" s="123"/>
      <c r="AC147" s="123"/>
      <c r="AD147" s="123"/>
      <c r="AE147" s="123"/>
      <c r="AF147" s="123"/>
      <c r="AG147" s="123"/>
      <c r="AH147" s="123"/>
      <c r="AI147" s="123"/>
      <c r="AJ147" s="123"/>
      <c r="AK147" s="123"/>
      <c r="AL147" s="123"/>
      <c r="AM147" s="124"/>
      <c r="AN147" s="124"/>
    </row>
    <row r="148" s="102" customFormat="1" ht="65.1" customHeight="1" spans="1:40">
      <c r="A148" s="117" t="s">
        <v>203</v>
      </c>
      <c r="B148" s="121" t="s">
        <v>73</v>
      </c>
      <c r="C148" s="117"/>
      <c r="D148" s="121"/>
      <c r="E148" s="123"/>
      <c r="F148" s="124"/>
      <c r="G148" s="124"/>
      <c r="H148" s="124"/>
      <c r="I148" s="123">
        <f t="shared" ref="I148:T148" si="50">I149</f>
        <v>1</v>
      </c>
      <c r="J148" s="123">
        <f t="shared" si="50"/>
        <v>0</v>
      </c>
      <c r="K148" s="123">
        <f t="shared" si="50"/>
        <v>0</v>
      </c>
      <c r="L148" s="123">
        <f t="shared" si="50"/>
        <v>0</v>
      </c>
      <c r="M148" s="123">
        <f t="shared" si="50"/>
        <v>0</v>
      </c>
      <c r="N148" s="123">
        <f t="shared" si="50"/>
        <v>1</v>
      </c>
      <c r="O148" s="123">
        <f t="shared" si="50"/>
        <v>0</v>
      </c>
      <c r="P148" s="123">
        <f t="shared" si="50"/>
        <v>0</v>
      </c>
      <c r="Q148" s="123">
        <f t="shared" si="50"/>
        <v>0</v>
      </c>
      <c r="R148" s="123">
        <f t="shared" si="50"/>
        <v>0</v>
      </c>
      <c r="S148" s="123">
        <f t="shared" si="50"/>
        <v>136</v>
      </c>
      <c r="T148" s="123">
        <f t="shared" si="50"/>
        <v>408</v>
      </c>
      <c r="U148" s="123"/>
      <c r="V148" s="123"/>
      <c r="W148" s="123"/>
      <c r="X148" s="123"/>
      <c r="Y148" s="123"/>
      <c r="Z148" s="123">
        <f t="shared" ref="Z148:AL148" si="51">Z149</f>
        <v>73</v>
      </c>
      <c r="AA148" s="123">
        <f t="shared" si="51"/>
        <v>0</v>
      </c>
      <c r="AB148" s="123">
        <f t="shared" si="51"/>
        <v>0</v>
      </c>
      <c r="AC148" s="123">
        <f t="shared" si="51"/>
        <v>0</v>
      </c>
      <c r="AD148" s="123">
        <f t="shared" si="51"/>
        <v>0</v>
      </c>
      <c r="AE148" s="123">
        <f t="shared" si="51"/>
        <v>0</v>
      </c>
      <c r="AF148" s="123">
        <f t="shared" si="51"/>
        <v>0</v>
      </c>
      <c r="AG148" s="123">
        <f t="shared" si="51"/>
        <v>73</v>
      </c>
      <c r="AH148" s="123">
        <f t="shared" si="51"/>
        <v>0</v>
      </c>
      <c r="AI148" s="123">
        <f t="shared" si="51"/>
        <v>0</v>
      </c>
      <c r="AJ148" s="123">
        <f t="shared" si="51"/>
        <v>0</v>
      </c>
      <c r="AK148" s="123">
        <f t="shared" si="51"/>
        <v>0</v>
      </c>
      <c r="AL148" s="123">
        <f t="shared" si="51"/>
        <v>0</v>
      </c>
      <c r="AM148" s="124"/>
      <c r="AN148" s="124"/>
    </row>
    <row r="149" s="102" customFormat="1" ht="69" customHeight="1" spans="1:40">
      <c r="A149" s="117" t="s">
        <v>204</v>
      </c>
      <c r="B149" s="121" t="s">
        <v>73</v>
      </c>
      <c r="C149" s="117"/>
      <c r="D149" s="121"/>
      <c r="E149" s="123"/>
      <c r="F149" s="124"/>
      <c r="G149" s="124"/>
      <c r="H149" s="124"/>
      <c r="I149" s="123">
        <f t="shared" ref="I149:T149" si="52">I151</f>
        <v>1</v>
      </c>
      <c r="J149" s="123"/>
      <c r="K149" s="123">
        <f t="shared" si="52"/>
        <v>0</v>
      </c>
      <c r="L149" s="123">
        <f t="shared" si="52"/>
        <v>0</v>
      </c>
      <c r="M149" s="123">
        <f t="shared" si="52"/>
        <v>0</v>
      </c>
      <c r="N149" s="123">
        <f t="shared" si="52"/>
        <v>1</v>
      </c>
      <c r="O149" s="123">
        <f t="shared" si="52"/>
        <v>0</v>
      </c>
      <c r="P149" s="123">
        <f t="shared" si="52"/>
        <v>0</v>
      </c>
      <c r="Q149" s="123">
        <f t="shared" si="52"/>
        <v>0</v>
      </c>
      <c r="R149" s="123">
        <f t="shared" si="52"/>
        <v>0</v>
      </c>
      <c r="S149" s="123">
        <f t="shared" si="52"/>
        <v>136</v>
      </c>
      <c r="T149" s="123">
        <f t="shared" si="52"/>
        <v>408</v>
      </c>
      <c r="U149" s="123"/>
      <c r="V149" s="123"/>
      <c r="W149" s="123"/>
      <c r="X149" s="123"/>
      <c r="Y149" s="123"/>
      <c r="Z149" s="123">
        <f t="shared" ref="Z149:AL149" si="53">Z151</f>
        <v>73</v>
      </c>
      <c r="AA149" s="123">
        <f t="shared" si="53"/>
        <v>0</v>
      </c>
      <c r="AB149" s="123">
        <f t="shared" si="53"/>
        <v>0</v>
      </c>
      <c r="AC149" s="123">
        <f t="shared" si="53"/>
        <v>0</v>
      </c>
      <c r="AD149" s="123">
        <f t="shared" si="53"/>
        <v>0</v>
      </c>
      <c r="AE149" s="123">
        <f t="shared" si="53"/>
        <v>0</v>
      </c>
      <c r="AF149" s="123">
        <f t="shared" si="53"/>
        <v>0</v>
      </c>
      <c r="AG149" s="123">
        <f t="shared" si="53"/>
        <v>73</v>
      </c>
      <c r="AH149" s="123">
        <f t="shared" si="53"/>
        <v>0</v>
      </c>
      <c r="AI149" s="123">
        <f t="shared" si="53"/>
        <v>0</v>
      </c>
      <c r="AJ149" s="123">
        <f t="shared" si="53"/>
        <v>0</v>
      </c>
      <c r="AK149" s="123">
        <f t="shared" si="53"/>
        <v>0</v>
      </c>
      <c r="AL149" s="123">
        <f t="shared" si="53"/>
        <v>0</v>
      </c>
      <c r="AM149" s="124"/>
      <c r="AN149" s="124"/>
    </row>
    <row r="150" s="102" customFormat="1" ht="72.95" customHeight="1" spans="1:40">
      <c r="A150" s="137" t="s">
        <v>205</v>
      </c>
      <c r="B150" s="121" t="s">
        <v>75</v>
      </c>
      <c r="C150" s="117"/>
      <c r="D150" s="121"/>
      <c r="E150" s="123"/>
      <c r="F150" s="124"/>
      <c r="G150" s="124"/>
      <c r="H150" s="124"/>
      <c r="I150" s="123"/>
      <c r="J150" s="123"/>
      <c r="K150" s="123"/>
      <c r="L150" s="123"/>
      <c r="M150" s="123"/>
      <c r="N150" s="123"/>
      <c r="O150" s="123"/>
      <c r="P150" s="123"/>
      <c r="Q150" s="123"/>
      <c r="R150" s="123"/>
      <c r="S150" s="123"/>
      <c r="T150" s="123"/>
      <c r="U150" s="124"/>
      <c r="V150" s="124"/>
      <c r="W150" s="124"/>
      <c r="X150" s="124"/>
      <c r="Y150" s="124"/>
      <c r="Z150" s="123"/>
      <c r="AA150" s="123"/>
      <c r="AB150" s="123"/>
      <c r="AC150" s="123"/>
      <c r="AD150" s="123"/>
      <c r="AE150" s="123"/>
      <c r="AF150" s="123"/>
      <c r="AG150" s="123"/>
      <c r="AH150" s="123"/>
      <c r="AI150" s="123"/>
      <c r="AJ150" s="123"/>
      <c r="AK150" s="123"/>
      <c r="AL150" s="123"/>
      <c r="AM150" s="124"/>
      <c r="AN150" s="124"/>
    </row>
    <row r="151" s="102" customFormat="1" ht="80.1" customHeight="1" spans="1:40">
      <c r="A151" s="137" t="s">
        <v>205</v>
      </c>
      <c r="B151" s="121" t="s">
        <v>77</v>
      </c>
      <c r="C151" s="117"/>
      <c r="D151" s="121"/>
      <c r="E151" s="123"/>
      <c r="F151" s="124"/>
      <c r="G151" s="124"/>
      <c r="H151" s="124"/>
      <c r="I151" s="123">
        <f>I152</f>
        <v>1</v>
      </c>
      <c r="J151" s="123"/>
      <c r="K151" s="123">
        <f t="shared" ref="K151:AL151" si="54">K152</f>
        <v>0</v>
      </c>
      <c r="L151" s="123">
        <f t="shared" si="54"/>
        <v>0</v>
      </c>
      <c r="M151" s="123">
        <f t="shared" si="54"/>
        <v>0</v>
      </c>
      <c r="N151" s="123">
        <f t="shared" si="54"/>
        <v>1</v>
      </c>
      <c r="O151" s="123">
        <f t="shared" si="54"/>
        <v>0</v>
      </c>
      <c r="P151" s="123">
        <f t="shared" si="54"/>
        <v>0</v>
      </c>
      <c r="Q151" s="123">
        <f t="shared" si="54"/>
        <v>0</v>
      </c>
      <c r="R151" s="123">
        <f t="shared" si="54"/>
        <v>0</v>
      </c>
      <c r="S151" s="123">
        <f t="shared" si="54"/>
        <v>136</v>
      </c>
      <c r="T151" s="123">
        <f t="shared" si="54"/>
        <v>408</v>
      </c>
      <c r="U151" s="123"/>
      <c r="V151" s="123"/>
      <c r="W151" s="123"/>
      <c r="X151" s="123"/>
      <c r="Y151" s="123"/>
      <c r="Z151" s="123">
        <f t="shared" si="54"/>
        <v>73</v>
      </c>
      <c r="AA151" s="123">
        <f t="shared" si="54"/>
        <v>0</v>
      </c>
      <c r="AB151" s="123">
        <f t="shared" si="54"/>
        <v>0</v>
      </c>
      <c r="AC151" s="123">
        <f t="shared" si="54"/>
        <v>0</v>
      </c>
      <c r="AD151" s="123">
        <f t="shared" si="54"/>
        <v>0</v>
      </c>
      <c r="AE151" s="123">
        <f t="shared" si="54"/>
        <v>0</v>
      </c>
      <c r="AF151" s="123">
        <f t="shared" si="54"/>
        <v>0</v>
      </c>
      <c r="AG151" s="123">
        <f t="shared" si="54"/>
        <v>73</v>
      </c>
      <c r="AH151" s="123">
        <f t="shared" si="54"/>
        <v>0</v>
      </c>
      <c r="AI151" s="123">
        <f t="shared" si="54"/>
        <v>0</v>
      </c>
      <c r="AJ151" s="123">
        <f t="shared" si="54"/>
        <v>0</v>
      </c>
      <c r="AK151" s="123">
        <f t="shared" si="54"/>
        <v>0</v>
      </c>
      <c r="AL151" s="123">
        <f t="shared" si="54"/>
        <v>0</v>
      </c>
      <c r="AM151" s="124"/>
      <c r="AN151" s="124"/>
    </row>
    <row r="152" s="103" customFormat="1" ht="303" customHeight="1" spans="1:40">
      <c r="A152" s="127">
        <v>58</v>
      </c>
      <c r="B152" s="126" t="s">
        <v>628</v>
      </c>
      <c r="C152" s="127" t="s">
        <v>212</v>
      </c>
      <c r="D152" s="126" t="s">
        <v>629</v>
      </c>
      <c r="E152" s="131" t="s">
        <v>214</v>
      </c>
      <c r="F152" s="174" t="s">
        <v>215</v>
      </c>
      <c r="G152" s="130" t="s">
        <v>312</v>
      </c>
      <c r="H152" s="130" t="s">
        <v>630</v>
      </c>
      <c r="I152" s="131">
        <v>1</v>
      </c>
      <c r="J152" s="131">
        <v>190.24</v>
      </c>
      <c r="K152" s="131"/>
      <c r="L152" s="131"/>
      <c r="M152" s="131"/>
      <c r="N152" s="131">
        <v>1</v>
      </c>
      <c r="O152" s="131"/>
      <c r="P152" s="131"/>
      <c r="Q152" s="131"/>
      <c r="R152" s="131"/>
      <c r="S152" s="131">
        <v>136</v>
      </c>
      <c r="T152" s="131">
        <v>408</v>
      </c>
      <c r="U152" s="130" t="s">
        <v>314</v>
      </c>
      <c r="V152" s="130" t="s">
        <v>315</v>
      </c>
      <c r="W152" s="130" t="s">
        <v>631</v>
      </c>
      <c r="X152" s="130" t="s">
        <v>632</v>
      </c>
      <c r="Y152" s="130" t="s">
        <v>318</v>
      </c>
      <c r="Z152" s="131">
        <v>73</v>
      </c>
      <c r="AA152" s="131"/>
      <c r="AB152" s="131"/>
      <c r="AC152" s="131"/>
      <c r="AD152" s="131"/>
      <c r="AE152" s="131"/>
      <c r="AF152" s="131"/>
      <c r="AG152" s="131">
        <v>73</v>
      </c>
      <c r="AH152" s="131"/>
      <c r="AI152" s="131"/>
      <c r="AJ152" s="131"/>
      <c r="AK152" s="131"/>
      <c r="AL152" s="131"/>
      <c r="AM152" s="128" t="s">
        <v>633</v>
      </c>
      <c r="AN152" s="128" t="s">
        <v>633</v>
      </c>
    </row>
    <row r="153" s="102" customFormat="1" ht="30" customHeight="1" spans="1:40">
      <c r="A153" s="137" t="s">
        <v>205</v>
      </c>
      <c r="B153" s="121" t="s">
        <v>634</v>
      </c>
      <c r="C153" s="117"/>
      <c r="D153" s="121"/>
      <c r="E153" s="123"/>
      <c r="F153" s="124"/>
      <c r="G153" s="124"/>
      <c r="H153" s="124"/>
      <c r="I153" s="123"/>
      <c r="J153" s="123"/>
      <c r="K153" s="123"/>
      <c r="L153" s="123"/>
      <c r="M153" s="123"/>
      <c r="N153" s="123"/>
      <c r="O153" s="123"/>
      <c r="P153" s="123"/>
      <c r="Q153" s="123"/>
      <c r="R153" s="123"/>
      <c r="S153" s="123"/>
      <c r="T153" s="123"/>
      <c r="U153" s="124"/>
      <c r="V153" s="124"/>
      <c r="W153" s="124"/>
      <c r="X153" s="124"/>
      <c r="Y153" s="124"/>
      <c r="Z153" s="123"/>
      <c r="AA153" s="123"/>
      <c r="AB153" s="123"/>
      <c r="AC153" s="123"/>
      <c r="AD153" s="123"/>
      <c r="AE153" s="123"/>
      <c r="AF153" s="123"/>
      <c r="AG153" s="123"/>
      <c r="AH153" s="123"/>
      <c r="AI153" s="123"/>
      <c r="AJ153" s="123"/>
      <c r="AK153" s="123"/>
      <c r="AL153" s="123"/>
      <c r="AM153" s="124"/>
      <c r="AN153" s="124"/>
    </row>
    <row r="154" s="101" customFormat="1" ht="30" customHeight="1" spans="1:40">
      <c r="A154" s="117" t="s">
        <v>203</v>
      </c>
      <c r="B154" s="121" t="s">
        <v>83</v>
      </c>
      <c r="C154" s="117"/>
      <c r="D154" s="121"/>
      <c r="E154" s="132"/>
      <c r="F154" s="133"/>
      <c r="G154" s="133"/>
      <c r="H154" s="133"/>
      <c r="I154" s="132">
        <f t="shared" ref="I154:T154" si="55">I155+I157+I162+I169</f>
        <v>1</v>
      </c>
      <c r="J154" s="132">
        <f t="shared" si="55"/>
        <v>0</v>
      </c>
      <c r="K154" s="132">
        <f t="shared" si="55"/>
        <v>0</v>
      </c>
      <c r="L154" s="132">
        <f t="shared" si="55"/>
        <v>0</v>
      </c>
      <c r="M154" s="132">
        <f t="shared" si="55"/>
        <v>0</v>
      </c>
      <c r="N154" s="132">
        <f t="shared" si="55"/>
        <v>0</v>
      </c>
      <c r="O154" s="132">
        <f t="shared" si="55"/>
        <v>1</v>
      </c>
      <c r="P154" s="132">
        <f t="shared" si="55"/>
        <v>0</v>
      </c>
      <c r="Q154" s="132">
        <f t="shared" si="55"/>
        <v>0</v>
      </c>
      <c r="R154" s="132">
        <f t="shared" si="55"/>
        <v>0</v>
      </c>
      <c r="S154" s="132">
        <f t="shared" si="55"/>
        <v>0</v>
      </c>
      <c r="T154" s="132">
        <f t="shared" si="55"/>
        <v>900</v>
      </c>
      <c r="U154" s="133"/>
      <c r="V154" s="133"/>
      <c r="W154" s="133"/>
      <c r="X154" s="133"/>
      <c r="Y154" s="133"/>
      <c r="Z154" s="132">
        <f t="shared" ref="Z154:AL154" si="56">Z155+Z157+Z162+Z169</f>
        <v>270</v>
      </c>
      <c r="AA154" s="132">
        <f t="shared" si="56"/>
        <v>0</v>
      </c>
      <c r="AB154" s="132">
        <f t="shared" si="56"/>
        <v>0</v>
      </c>
      <c r="AC154" s="132">
        <f t="shared" si="56"/>
        <v>0</v>
      </c>
      <c r="AD154" s="132">
        <f t="shared" si="56"/>
        <v>0</v>
      </c>
      <c r="AE154" s="132">
        <f t="shared" si="56"/>
        <v>0</v>
      </c>
      <c r="AF154" s="132">
        <f t="shared" si="56"/>
        <v>270</v>
      </c>
      <c r="AG154" s="132">
        <f t="shared" si="56"/>
        <v>0</v>
      </c>
      <c r="AH154" s="132">
        <f t="shared" si="56"/>
        <v>0</v>
      </c>
      <c r="AI154" s="132">
        <f t="shared" si="56"/>
        <v>0</v>
      </c>
      <c r="AJ154" s="132">
        <f t="shared" si="56"/>
        <v>0</v>
      </c>
      <c r="AK154" s="132">
        <f t="shared" si="56"/>
        <v>0</v>
      </c>
      <c r="AL154" s="132">
        <f t="shared" si="56"/>
        <v>0</v>
      </c>
      <c r="AM154" s="133"/>
      <c r="AN154" s="133"/>
    </row>
    <row r="155" s="101" customFormat="1" ht="30" customHeight="1" spans="1:40">
      <c r="A155" s="117" t="s">
        <v>204</v>
      </c>
      <c r="B155" s="121" t="s">
        <v>85</v>
      </c>
      <c r="C155" s="117"/>
      <c r="D155" s="121"/>
      <c r="E155" s="132"/>
      <c r="F155" s="133"/>
      <c r="G155" s="133"/>
      <c r="H155" s="133"/>
      <c r="I155" s="132"/>
      <c r="J155" s="132"/>
      <c r="K155" s="132"/>
      <c r="L155" s="132"/>
      <c r="M155" s="132"/>
      <c r="N155" s="132"/>
      <c r="O155" s="132"/>
      <c r="P155" s="132"/>
      <c r="Q155" s="132"/>
      <c r="R155" s="132"/>
      <c r="S155" s="132"/>
      <c r="T155" s="132"/>
      <c r="U155" s="133"/>
      <c r="V155" s="133"/>
      <c r="W155" s="133"/>
      <c r="X155" s="133"/>
      <c r="Y155" s="133"/>
      <c r="Z155" s="132"/>
      <c r="AA155" s="132"/>
      <c r="AB155" s="132"/>
      <c r="AC155" s="132"/>
      <c r="AD155" s="132"/>
      <c r="AE155" s="132"/>
      <c r="AF155" s="132"/>
      <c r="AG155" s="132"/>
      <c r="AH155" s="132"/>
      <c r="AI155" s="132"/>
      <c r="AJ155" s="132"/>
      <c r="AK155" s="132"/>
      <c r="AL155" s="132"/>
      <c r="AM155" s="133"/>
      <c r="AN155" s="133"/>
    </row>
    <row r="156" s="101" customFormat="1" ht="30" customHeight="1" spans="1:40">
      <c r="A156" s="117" t="s">
        <v>205</v>
      </c>
      <c r="B156" s="121" t="s">
        <v>88</v>
      </c>
      <c r="C156" s="117"/>
      <c r="D156" s="121"/>
      <c r="E156" s="132"/>
      <c r="F156" s="133"/>
      <c r="G156" s="133"/>
      <c r="H156" s="133"/>
      <c r="I156" s="132"/>
      <c r="J156" s="132"/>
      <c r="K156" s="132"/>
      <c r="L156" s="132"/>
      <c r="M156" s="132"/>
      <c r="N156" s="132"/>
      <c r="O156" s="132"/>
      <c r="P156" s="132"/>
      <c r="Q156" s="132"/>
      <c r="R156" s="132"/>
      <c r="S156" s="132"/>
      <c r="T156" s="132"/>
      <c r="U156" s="133"/>
      <c r="V156" s="133"/>
      <c r="W156" s="133"/>
      <c r="X156" s="133"/>
      <c r="Y156" s="133"/>
      <c r="Z156" s="132"/>
      <c r="AA156" s="132"/>
      <c r="AB156" s="132"/>
      <c r="AC156" s="132"/>
      <c r="AD156" s="132"/>
      <c r="AE156" s="132"/>
      <c r="AF156" s="132"/>
      <c r="AG156" s="132"/>
      <c r="AH156" s="132"/>
      <c r="AI156" s="132"/>
      <c r="AJ156" s="132"/>
      <c r="AK156" s="132"/>
      <c r="AL156" s="132"/>
      <c r="AM156" s="133"/>
      <c r="AN156" s="133"/>
    </row>
    <row r="157" s="101" customFormat="1" ht="30" customHeight="1" spans="1:40">
      <c r="A157" s="117" t="s">
        <v>204</v>
      </c>
      <c r="B157" s="121" t="s">
        <v>90</v>
      </c>
      <c r="C157" s="117"/>
      <c r="D157" s="121"/>
      <c r="E157" s="132"/>
      <c r="F157" s="133"/>
      <c r="G157" s="133"/>
      <c r="H157" s="133"/>
      <c r="I157" s="132">
        <f t="shared" ref="I157:T157" si="57">I158</f>
        <v>1</v>
      </c>
      <c r="J157" s="132">
        <f t="shared" si="57"/>
        <v>0</v>
      </c>
      <c r="K157" s="132">
        <f t="shared" si="57"/>
        <v>0</v>
      </c>
      <c r="L157" s="132">
        <f t="shared" si="57"/>
        <v>0</v>
      </c>
      <c r="M157" s="132">
        <f t="shared" si="57"/>
        <v>0</v>
      </c>
      <c r="N157" s="132">
        <f t="shared" si="57"/>
        <v>0</v>
      </c>
      <c r="O157" s="132">
        <f t="shared" si="57"/>
        <v>1</v>
      </c>
      <c r="P157" s="132">
        <f t="shared" si="57"/>
        <v>0</v>
      </c>
      <c r="Q157" s="132">
        <f t="shared" si="57"/>
        <v>0</v>
      </c>
      <c r="R157" s="132">
        <f t="shared" si="57"/>
        <v>0</v>
      </c>
      <c r="S157" s="132">
        <f t="shared" si="57"/>
        <v>0</v>
      </c>
      <c r="T157" s="132">
        <f t="shared" si="57"/>
        <v>900</v>
      </c>
      <c r="U157" s="133"/>
      <c r="V157" s="133"/>
      <c r="W157" s="133"/>
      <c r="X157" s="133"/>
      <c r="Y157" s="133"/>
      <c r="Z157" s="132">
        <f t="shared" ref="Z157:AL157" si="58">Z158</f>
        <v>270</v>
      </c>
      <c r="AA157" s="132">
        <f t="shared" si="58"/>
        <v>0</v>
      </c>
      <c r="AB157" s="132">
        <f t="shared" si="58"/>
        <v>0</v>
      </c>
      <c r="AC157" s="132">
        <f t="shared" si="58"/>
        <v>0</v>
      </c>
      <c r="AD157" s="132">
        <f t="shared" si="58"/>
        <v>0</v>
      </c>
      <c r="AE157" s="132">
        <f t="shared" si="58"/>
        <v>0</v>
      </c>
      <c r="AF157" s="132">
        <f t="shared" si="58"/>
        <v>270</v>
      </c>
      <c r="AG157" s="132">
        <f t="shared" si="58"/>
        <v>0</v>
      </c>
      <c r="AH157" s="132">
        <f t="shared" si="58"/>
        <v>0</v>
      </c>
      <c r="AI157" s="132">
        <f t="shared" si="58"/>
        <v>0</v>
      </c>
      <c r="AJ157" s="132">
        <f t="shared" si="58"/>
        <v>0</v>
      </c>
      <c r="AK157" s="132">
        <f t="shared" si="58"/>
        <v>0</v>
      </c>
      <c r="AL157" s="132">
        <f t="shared" si="58"/>
        <v>0</v>
      </c>
      <c r="AM157" s="133"/>
      <c r="AN157" s="133"/>
    </row>
    <row r="158" s="101" customFormat="1" ht="30" customHeight="1" spans="1:40">
      <c r="A158" s="117" t="s">
        <v>205</v>
      </c>
      <c r="B158" s="121" t="s">
        <v>635</v>
      </c>
      <c r="C158" s="117"/>
      <c r="D158" s="121"/>
      <c r="E158" s="132"/>
      <c r="F158" s="133"/>
      <c r="G158" s="133"/>
      <c r="H158" s="133"/>
      <c r="I158" s="132">
        <f t="shared" ref="I158:T158" si="59">SUM(I159)</f>
        <v>1</v>
      </c>
      <c r="J158" s="132">
        <f t="shared" si="59"/>
        <v>0</v>
      </c>
      <c r="K158" s="132">
        <f t="shared" si="59"/>
        <v>0</v>
      </c>
      <c r="L158" s="132">
        <f t="shared" si="59"/>
        <v>0</v>
      </c>
      <c r="M158" s="132">
        <f t="shared" si="59"/>
        <v>0</v>
      </c>
      <c r="N158" s="132">
        <f t="shared" si="59"/>
        <v>0</v>
      </c>
      <c r="O158" s="132">
        <f t="shared" si="59"/>
        <v>1</v>
      </c>
      <c r="P158" s="132">
        <f t="shared" si="59"/>
        <v>0</v>
      </c>
      <c r="Q158" s="132">
        <f t="shared" si="59"/>
        <v>0</v>
      </c>
      <c r="R158" s="132">
        <f t="shared" si="59"/>
        <v>0</v>
      </c>
      <c r="S158" s="132">
        <f t="shared" si="59"/>
        <v>0</v>
      </c>
      <c r="T158" s="132">
        <f t="shared" si="59"/>
        <v>900</v>
      </c>
      <c r="U158" s="133"/>
      <c r="V158" s="133"/>
      <c r="W158" s="133"/>
      <c r="X158" s="133"/>
      <c r="Y158" s="133"/>
      <c r="Z158" s="132">
        <f t="shared" ref="Z158:AL158" si="60">SUM(Z159)</f>
        <v>270</v>
      </c>
      <c r="AA158" s="132">
        <f t="shared" si="60"/>
        <v>0</v>
      </c>
      <c r="AB158" s="132">
        <f t="shared" si="60"/>
        <v>0</v>
      </c>
      <c r="AC158" s="132">
        <f t="shared" si="60"/>
        <v>0</v>
      </c>
      <c r="AD158" s="132">
        <f t="shared" si="60"/>
        <v>0</v>
      </c>
      <c r="AE158" s="132">
        <f t="shared" si="60"/>
        <v>0</v>
      </c>
      <c r="AF158" s="132">
        <f t="shared" si="60"/>
        <v>270</v>
      </c>
      <c r="AG158" s="132">
        <f t="shared" si="60"/>
        <v>0</v>
      </c>
      <c r="AH158" s="132">
        <f t="shared" si="60"/>
        <v>0</v>
      </c>
      <c r="AI158" s="132">
        <f t="shared" si="60"/>
        <v>0</v>
      </c>
      <c r="AJ158" s="132">
        <f t="shared" si="60"/>
        <v>0</v>
      </c>
      <c r="AK158" s="132">
        <f t="shared" si="60"/>
        <v>0</v>
      </c>
      <c r="AL158" s="132">
        <f t="shared" si="60"/>
        <v>0</v>
      </c>
      <c r="AM158" s="133"/>
      <c r="AN158" s="133"/>
    </row>
    <row r="159" s="103" customFormat="1" ht="408.95" customHeight="1" spans="1:40">
      <c r="A159" s="127">
        <v>59</v>
      </c>
      <c r="B159" s="126" t="s">
        <v>636</v>
      </c>
      <c r="C159" s="129" t="s">
        <v>212</v>
      </c>
      <c r="D159" s="128" t="s">
        <v>637</v>
      </c>
      <c r="E159" s="129" t="s">
        <v>214</v>
      </c>
      <c r="F159" s="128" t="s">
        <v>638</v>
      </c>
      <c r="G159" s="128" t="s">
        <v>639</v>
      </c>
      <c r="H159" s="128" t="s">
        <v>640</v>
      </c>
      <c r="I159" s="131">
        <v>1</v>
      </c>
      <c r="J159" s="131"/>
      <c r="K159" s="131"/>
      <c r="L159" s="131"/>
      <c r="M159" s="131"/>
      <c r="N159" s="131"/>
      <c r="O159" s="131">
        <v>1</v>
      </c>
      <c r="P159" s="131"/>
      <c r="Q159" s="131"/>
      <c r="R159" s="131"/>
      <c r="S159" s="131"/>
      <c r="T159" s="131">
        <v>900</v>
      </c>
      <c r="U159" s="128" t="s">
        <v>641</v>
      </c>
      <c r="V159" s="128" t="s">
        <v>642</v>
      </c>
      <c r="W159" s="128" t="s">
        <v>643</v>
      </c>
      <c r="X159" s="130" t="s">
        <v>644</v>
      </c>
      <c r="Y159" s="130" t="s">
        <v>222</v>
      </c>
      <c r="Z159" s="131">
        <v>270</v>
      </c>
      <c r="AA159" s="131"/>
      <c r="AB159" s="131"/>
      <c r="AC159" s="131"/>
      <c r="AD159" s="131"/>
      <c r="AE159" s="131"/>
      <c r="AF159" s="131">
        <v>270</v>
      </c>
      <c r="AG159" s="131"/>
      <c r="AH159" s="131"/>
      <c r="AI159" s="131"/>
      <c r="AJ159" s="131"/>
      <c r="AK159" s="131"/>
      <c r="AL159" s="131"/>
      <c r="AM159" s="128" t="s">
        <v>645</v>
      </c>
      <c r="AN159" s="128" t="s">
        <v>646</v>
      </c>
    </row>
    <row r="160" s="102" customFormat="1" ht="30" customHeight="1" spans="1:40">
      <c r="A160" s="137" t="s">
        <v>205</v>
      </c>
      <c r="B160" s="121" t="s">
        <v>647</v>
      </c>
      <c r="C160" s="117"/>
      <c r="D160" s="121"/>
      <c r="E160" s="123"/>
      <c r="F160" s="124"/>
      <c r="G160" s="124"/>
      <c r="H160" s="124"/>
      <c r="I160" s="123"/>
      <c r="J160" s="123"/>
      <c r="K160" s="123"/>
      <c r="L160" s="123"/>
      <c r="M160" s="123"/>
      <c r="N160" s="123"/>
      <c r="O160" s="123"/>
      <c r="P160" s="123"/>
      <c r="Q160" s="123"/>
      <c r="R160" s="123"/>
      <c r="S160" s="123"/>
      <c r="T160" s="123"/>
      <c r="U160" s="124"/>
      <c r="V160" s="124"/>
      <c r="W160" s="124"/>
      <c r="X160" s="124"/>
      <c r="Y160" s="124"/>
      <c r="Z160" s="123"/>
      <c r="AA160" s="123"/>
      <c r="AB160" s="123"/>
      <c r="AC160" s="123"/>
      <c r="AD160" s="123"/>
      <c r="AE160" s="123"/>
      <c r="AF160" s="123"/>
      <c r="AG160" s="123"/>
      <c r="AH160" s="123"/>
      <c r="AI160" s="123"/>
      <c r="AJ160" s="123"/>
      <c r="AK160" s="123"/>
      <c r="AL160" s="123"/>
      <c r="AM160" s="124"/>
      <c r="AN160" s="124"/>
    </row>
    <row r="161" s="102" customFormat="1" ht="30" customHeight="1" spans="1:40">
      <c r="A161" s="137" t="s">
        <v>205</v>
      </c>
      <c r="B161" s="121" t="s">
        <v>97</v>
      </c>
      <c r="C161" s="117"/>
      <c r="D161" s="121"/>
      <c r="E161" s="123"/>
      <c r="F161" s="124"/>
      <c r="G161" s="124"/>
      <c r="H161" s="124"/>
      <c r="I161" s="123"/>
      <c r="J161" s="123"/>
      <c r="K161" s="123"/>
      <c r="L161" s="123"/>
      <c r="M161" s="123"/>
      <c r="N161" s="123"/>
      <c r="O161" s="123"/>
      <c r="P161" s="123"/>
      <c r="Q161" s="123"/>
      <c r="R161" s="123"/>
      <c r="S161" s="123"/>
      <c r="T161" s="123"/>
      <c r="U161" s="124"/>
      <c r="V161" s="124"/>
      <c r="W161" s="124"/>
      <c r="X161" s="124"/>
      <c r="Y161" s="124"/>
      <c r="Z161" s="123"/>
      <c r="AA161" s="123"/>
      <c r="AB161" s="123"/>
      <c r="AC161" s="123"/>
      <c r="AD161" s="123"/>
      <c r="AE161" s="123"/>
      <c r="AF161" s="123"/>
      <c r="AG161" s="123"/>
      <c r="AH161" s="123"/>
      <c r="AI161" s="123"/>
      <c r="AJ161" s="123"/>
      <c r="AK161" s="123"/>
      <c r="AL161" s="123"/>
      <c r="AM161" s="124"/>
      <c r="AN161" s="124"/>
    </row>
    <row r="162" s="102" customFormat="1" ht="30" customHeight="1" spans="1:40">
      <c r="A162" s="117" t="s">
        <v>204</v>
      </c>
      <c r="B162" s="121" t="s">
        <v>100</v>
      </c>
      <c r="C162" s="117"/>
      <c r="D162" s="121"/>
      <c r="E162" s="123"/>
      <c r="F162" s="124"/>
      <c r="G162" s="124"/>
      <c r="H162" s="124"/>
      <c r="I162" s="123"/>
      <c r="J162" s="123"/>
      <c r="K162" s="123"/>
      <c r="L162" s="123"/>
      <c r="M162" s="123"/>
      <c r="N162" s="123"/>
      <c r="O162" s="123"/>
      <c r="P162" s="123"/>
      <c r="Q162" s="123"/>
      <c r="R162" s="123"/>
      <c r="S162" s="123"/>
      <c r="T162" s="123"/>
      <c r="U162" s="124"/>
      <c r="V162" s="124"/>
      <c r="W162" s="124"/>
      <c r="X162" s="124"/>
      <c r="Y162" s="124"/>
      <c r="Z162" s="123"/>
      <c r="AA162" s="123"/>
      <c r="AB162" s="123"/>
      <c r="AC162" s="123"/>
      <c r="AD162" s="123"/>
      <c r="AE162" s="123"/>
      <c r="AF162" s="123"/>
      <c r="AG162" s="123"/>
      <c r="AH162" s="123"/>
      <c r="AI162" s="123"/>
      <c r="AJ162" s="123"/>
      <c r="AK162" s="123"/>
      <c r="AL162" s="123"/>
      <c r="AM162" s="124"/>
      <c r="AN162" s="124"/>
    </row>
    <row r="163" s="102" customFormat="1" ht="30" customHeight="1" spans="1:40">
      <c r="A163" s="137" t="s">
        <v>205</v>
      </c>
      <c r="B163" s="121" t="s">
        <v>103</v>
      </c>
      <c r="C163" s="117"/>
      <c r="D163" s="121"/>
      <c r="E163" s="123"/>
      <c r="F163" s="124"/>
      <c r="G163" s="124"/>
      <c r="H163" s="124"/>
      <c r="I163" s="123"/>
      <c r="J163" s="123"/>
      <c r="K163" s="123"/>
      <c r="L163" s="123"/>
      <c r="M163" s="123"/>
      <c r="N163" s="123"/>
      <c r="O163" s="123"/>
      <c r="P163" s="123"/>
      <c r="Q163" s="123"/>
      <c r="R163" s="123"/>
      <c r="S163" s="123"/>
      <c r="T163" s="123"/>
      <c r="U163" s="124"/>
      <c r="V163" s="124"/>
      <c r="W163" s="124"/>
      <c r="X163" s="124"/>
      <c r="Y163" s="124"/>
      <c r="Z163" s="123"/>
      <c r="AA163" s="123"/>
      <c r="AB163" s="123"/>
      <c r="AC163" s="123"/>
      <c r="AD163" s="123"/>
      <c r="AE163" s="123"/>
      <c r="AF163" s="123"/>
      <c r="AG163" s="123"/>
      <c r="AH163" s="123"/>
      <c r="AI163" s="123"/>
      <c r="AJ163" s="123"/>
      <c r="AK163" s="123"/>
      <c r="AL163" s="123"/>
      <c r="AM163" s="124"/>
      <c r="AN163" s="124"/>
    </row>
    <row r="164" s="102" customFormat="1" ht="30" customHeight="1" spans="1:40">
      <c r="A164" s="137" t="s">
        <v>205</v>
      </c>
      <c r="B164" s="121" t="s">
        <v>106</v>
      </c>
      <c r="C164" s="117"/>
      <c r="D164" s="121"/>
      <c r="E164" s="123"/>
      <c r="F164" s="124"/>
      <c r="G164" s="124"/>
      <c r="H164" s="124"/>
      <c r="I164" s="123"/>
      <c r="J164" s="123"/>
      <c r="K164" s="123"/>
      <c r="L164" s="123"/>
      <c r="M164" s="123"/>
      <c r="N164" s="123"/>
      <c r="O164" s="123"/>
      <c r="P164" s="123"/>
      <c r="Q164" s="123"/>
      <c r="R164" s="123"/>
      <c r="S164" s="123"/>
      <c r="T164" s="123"/>
      <c r="U164" s="124"/>
      <c r="V164" s="124"/>
      <c r="W164" s="124"/>
      <c r="X164" s="124"/>
      <c r="Y164" s="124"/>
      <c r="Z164" s="123"/>
      <c r="AA164" s="123"/>
      <c r="AB164" s="123"/>
      <c r="AC164" s="123"/>
      <c r="AD164" s="123"/>
      <c r="AE164" s="123"/>
      <c r="AF164" s="123"/>
      <c r="AG164" s="123"/>
      <c r="AH164" s="123"/>
      <c r="AI164" s="123"/>
      <c r="AJ164" s="123"/>
      <c r="AK164" s="123"/>
      <c r="AL164" s="123"/>
      <c r="AM164" s="124"/>
      <c r="AN164" s="124"/>
    </row>
    <row r="165" s="102" customFormat="1" ht="30" customHeight="1" spans="1:40">
      <c r="A165" s="137" t="s">
        <v>205</v>
      </c>
      <c r="B165" s="121" t="s">
        <v>108</v>
      </c>
      <c r="C165" s="117"/>
      <c r="D165" s="121"/>
      <c r="E165" s="123"/>
      <c r="F165" s="124"/>
      <c r="G165" s="124"/>
      <c r="H165" s="124"/>
      <c r="I165" s="123"/>
      <c r="J165" s="123"/>
      <c r="K165" s="123"/>
      <c r="L165" s="123"/>
      <c r="M165" s="123"/>
      <c r="N165" s="123"/>
      <c r="O165" s="123"/>
      <c r="P165" s="123"/>
      <c r="Q165" s="123"/>
      <c r="R165" s="123"/>
      <c r="S165" s="123"/>
      <c r="T165" s="123"/>
      <c r="U165" s="124"/>
      <c r="V165" s="124"/>
      <c r="W165" s="124"/>
      <c r="X165" s="124"/>
      <c r="Y165" s="124"/>
      <c r="Z165" s="123"/>
      <c r="AA165" s="123"/>
      <c r="AB165" s="123"/>
      <c r="AC165" s="123"/>
      <c r="AD165" s="123"/>
      <c r="AE165" s="123"/>
      <c r="AF165" s="123"/>
      <c r="AG165" s="123"/>
      <c r="AH165" s="123"/>
      <c r="AI165" s="123"/>
      <c r="AJ165" s="123"/>
      <c r="AK165" s="123"/>
      <c r="AL165" s="123"/>
      <c r="AM165" s="124"/>
      <c r="AN165" s="124"/>
    </row>
    <row r="166" s="102" customFormat="1" ht="30" customHeight="1" spans="1:40">
      <c r="A166" s="137" t="s">
        <v>205</v>
      </c>
      <c r="B166" s="121" t="s">
        <v>110</v>
      </c>
      <c r="C166" s="117"/>
      <c r="D166" s="121"/>
      <c r="E166" s="123"/>
      <c r="F166" s="124"/>
      <c r="G166" s="124"/>
      <c r="H166" s="124"/>
      <c r="I166" s="123"/>
      <c r="J166" s="123"/>
      <c r="K166" s="123"/>
      <c r="L166" s="123"/>
      <c r="M166" s="123"/>
      <c r="N166" s="123"/>
      <c r="O166" s="123"/>
      <c r="P166" s="123"/>
      <c r="Q166" s="123"/>
      <c r="R166" s="123"/>
      <c r="S166" s="123"/>
      <c r="T166" s="123"/>
      <c r="U166" s="124"/>
      <c r="V166" s="124"/>
      <c r="W166" s="124"/>
      <c r="X166" s="124"/>
      <c r="Y166" s="124"/>
      <c r="Z166" s="123"/>
      <c r="AA166" s="123"/>
      <c r="AB166" s="123"/>
      <c r="AC166" s="123"/>
      <c r="AD166" s="123"/>
      <c r="AE166" s="123"/>
      <c r="AF166" s="123"/>
      <c r="AG166" s="123"/>
      <c r="AH166" s="123"/>
      <c r="AI166" s="123"/>
      <c r="AJ166" s="123"/>
      <c r="AK166" s="123"/>
      <c r="AL166" s="123"/>
      <c r="AM166" s="124"/>
      <c r="AN166" s="124"/>
    </row>
    <row r="167" s="102" customFormat="1" ht="30" customHeight="1" spans="1:40">
      <c r="A167" s="137" t="s">
        <v>205</v>
      </c>
      <c r="B167" s="121" t="s">
        <v>112</v>
      </c>
      <c r="C167" s="117"/>
      <c r="D167" s="121"/>
      <c r="E167" s="123"/>
      <c r="F167" s="124"/>
      <c r="G167" s="124"/>
      <c r="H167" s="124"/>
      <c r="I167" s="123"/>
      <c r="J167" s="123"/>
      <c r="K167" s="123"/>
      <c r="L167" s="123"/>
      <c r="M167" s="123"/>
      <c r="N167" s="123"/>
      <c r="O167" s="123"/>
      <c r="P167" s="123"/>
      <c r="Q167" s="123"/>
      <c r="R167" s="123"/>
      <c r="S167" s="123"/>
      <c r="T167" s="123"/>
      <c r="U167" s="124"/>
      <c r="V167" s="124"/>
      <c r="W167" s="124"/>
      <c r="X167" s="124"/>
      <c r="Y167" s="124"/>
      <c r="Z167" s="123"/>
      <c r="AA167" s="123"/>
      <c r="AB167" s="123"/>
      <c r="AC167" s="123"/>
      <c r="AD167" s="123"/>
      <c r="AE167" s="123"/>
      <c r="AF167" s="123"/>
      <c r="AG167" s="123"/>
      <c r="AH167" s="123"/>
      <c r="AI167" s="123"/>
      <c r="AJ167" s="123"/>
      <c r="AK167" s="123"/>
      <c r="AL167" s="123"/>
      <c r="AM167" s="124"/>
      <c r="AN167" s="124"/>
    </row>
    <row r="168" s="102" customFormat="1" ht="30" customHeight="1" spans="1:40">
      <c r="A168" s="137" t="s">
        <v>205</v>
      </c>
      <c r="B168" s="121" t="s">
        <v>114</v>
      </c>
      <c r="C168" s="117"/>
      <c r="D168" s="121"/>
      <c r="E168" s="123"/>
      <c r="F168" s="124"/>
      <c r="G168" s="124"/>
      <c r="H168" s="124"/>
      <c r="I168" s="123"/>
      <c r="J168" s="123"/>
      <c r="K168" s="123"/>
      <c r="L168" s="123"/>
      <c r="M168" s="123"/>
      <c r="N168" s="123"/>
      <c r="O168" s="123"/>
      <c r="P168" s="123"/>
      <c r="Q168" s="123"/>
      <c r="R168" s="123"/>
      <c r="S168" s="123"/>
      <c r="T168" s="123"/>
      <c r="U168" s="124"/>
      <c r="V168" s="124"/>
      <c r="W168" s="124"/>
      <c r="X168" s="124"/>
      <c r="Y168" s="124"/>
      <c r="Z168" s="123"/>
      <c r="AA168" s="123"/>
      <c r="AB168" s="123"/>
      <c r="AC168" s="123"/>
      <c r="AD168" s="123"/>
      <c r="AE168" s="123"/>
      <c r="AF168" s="123"/>
      <c r="AG168" s="123"/>
      <c r="AH168" s="123"/>
      <c r="AI168" s="123"/>
      <c r="AJ168" s="123"/>
      <c r="AK168" s="123"/>
      <c r="AL168" s="123"/>
      <c r="AM168" s="124"/>
      <c r="AN168" s="124"/>
    </row>
    <row r="169" s="102" customFormat="1" ht="30" customHeight="1" spans="1:40">
      <c r="A169" s="117" t="s">
        <v>204</v>
      </c>
      <c r="B169" s="121" t="s">
        <v>116</v>
      </c>
      <c r="C169" s="117"/>
      <c r="D169" s="121"/>
      <c r="E169" s="123"/>
      <c r="F169" s="124"/>
      <c r="G169" s="124"/>
      <c r="H169" s="124"/>
      <c r="I169" s="123"/>
      <c r="J169" s="123"/>
      <c r="K169" s="123"/>
      <c r="L169" s="123"/>
      <c r="M169" s="123"/>
      <c r="N169" s="123"/>
      <c r="O169" s="123"/>
      <c r="P169" s="123"/>
      <c r="Q169" s="123"/>
      <c r="R169" s="123"/>
      <c r="S169" s="123"/>
      <c r="T169" s="123"/>
      <c r="U169" s="124"/>
      <c r="V169" s="124"/>
      <c r="W169" s="124"/>
      <c r="X169" s="124"/>
      <c r="Y169" s="124"/>
      <c r="Z169" s="123"/>
      <c r="AA169" s="123"/>
      <c r="AB169" s="123"/>
      <c r="AC169" s="123"/>
      <c r="AD169" s="123"/>
      <c r="AE169" s="123"/>
      <c r="AF169" s="123"/>
      <c r="AG169" s="123"/>
      <c r="AH169" s="123"/>
      <c r="AI169" s="123"/>
      <c r="AJ169" s="123"/>
      <c r="AK169" s="123"/>
      <c r="AL169" s="123"/>
      <c r="AM169" s="124"/>
      <c r="AN169" s="124"/>
    </row>
    <row r="170" s="102" customFormat="1" ht="30" customHeight="1" spans="1:40">
      <c r="A170" s="137" t="s">
        <v>205</v>
      </c>
      <c r="B170" s="121" t="s">
        <v>119</v>
      </c>
      <c r="C170" s="117"/>
      <c r="D170" s="121"/>
      <c r="E170" s="123"/>
      <c r="F170" s="124"/>
      <c r="G170" s="124"/>
      <c r="H170" s="124"/>
      <c r="I170" s="123"/>
      <c r="J170" s="123"/>
      <c r="K170" s="123"/>
      <c r="L170" s="123"/>
      <c r="M170" s="123"/>
      <c r="N170" s="123"/>
      <c r="O170" s="123"/>
      <c r="P170" s="123"/>
      <c r="Q170" s="123"/>
      <c r="R170" s="123"/>
      <c r="S170" s="123"/>
      <c r="T170" s="123"/>
      <c r="U170" s="124"/>
      <c r="V170" s="124"/>
      <c r="W170" s="124"/>
      <c r="X170" s="124"/>
      <c r="Y170" s="124"/>
      <c r="Z170" s="123"/>
      <c r="AA170" s="123"/>
      <c r="AB170" s="123"/>
      <c r="AC170" s="123"/>
      <c r="AD170" s="123"/>
      <c r="AE170" s="123"/>
      <c r="AF170" s="123"/>
      <c r="AG170" s="123"/>
      <c r="AH170" s="123"/>
      <c r="AI170" s="123"/>
      <c r="AJ170" s="123"/>
      <c r="AK170" s="123"/>
      <c r="AL170" s="123"/>
      <c r="AM170" s="124"/>
      <c r="AN170" s="124"/>
    </row>
    <row r="171" s="102" customFormat="1" ht="30" customHeight="1" spans="1:40">
      <c r="A171" s="137" t="s">
        <v>205</v>
      </c>
      <c r="B171" s="121" t="s">
        <v>121</v>
      </c>
      <c r="C171" s="117"/>
      <c r="D171" s="121"/>
      <c r="E171" s="123"/>
      <c r="F171" s="124"/>
      <c r="G171" s="124"/>
      <c r="H171" s="124"/>
      <c r="I171" s="123"/>
      <c r="J171" s="123"/>
      <c r="K171" s="123"/>
      <c r="L171" s="123"/>
      <c r="M171" s="123"/>
      <c r="N171" s="123"/>
      <c r="O171" s="123"/>
      <c r="P171" s="123"/>
      <c r="Q171" s="123"/>
      <c r="R171" s="123"/>
      <c r="S171" s="123"/>
      <c r="T171" s="123"/>
      <c r="U171" s="124"/>
      <c r="V171" s="124"/>
      <c r="W171" s="124"/>
      <c r="X171" s="124"/>
      <c r="Y171" s="124"/>
      <c r="Z171" s="123"/>
      <c r="AA171" s="123"/>
      <c r="AB171" s="123"/>
      <c r="AC171" s="123"/>
      <c r="AD171" s="123"/>
      <c r="AE171" s="123"/>
      <c r="AF171" s="123"/>
      <c r="AG171" s="123"/>
      <c r="AH171" s="123"/>
      <c r="AI171" s="123"/>
      <c r="AJ171" s="123"/>
      <c r="AK171" s="123"/>
      <c r="AL171" s="123"/>
      <c r="AM171" s="124"/>
      <c r="AN171" s="124"/>
    </row>
    <row r="172" s="102" customFormat="1" ht="30" customHeight="1" spans="1:40">
      <c r="A172" s="137" t="s">
        <v>205</v>
      </c>
      <c r="B172" s="121" t="s">
        <v>123</v>
      </c>
      <c r="C172" s="117"/>
      <c r="D172" s="121"/>
      <c r="E172" s="123"/>
      <c r="F172" s="124"/>
      <c r="G172" s="124"/>
      <c r="H172" s="124"/>
      <c r="I172" s="123"/>
      <c r="J172" s="123"/>
      <c r="K172" s="123"/>
      <c r="L172" s="123"/>
      <c r="M172" s="123"/>
      <c r="N172" s="123"/>
      <c r="O172" s="123"/>
      <c r="P172" s="123"/>
      <c r="Q172" s="123"/>
      <c r="R172" s="123"/>
      <c r="S172" s="123"/>
      <c r="T172" s="123"/>
      <c r="U172" s="124"/>
      <c r="V172" s="124"/>
      <c r="W172" s="124"/>
      <c r="X172" s="124"/>
      <c r="Y172" s="124"/>
      <c r="Z172" s="123"/>
      <c r="AA172" s="123"/>
      <c r="AB172" s="123"/>
      <c r="AC172" s="123"/>
      <c r="AD172" s="123"/>
      <c r="AE172" s="123"/>
      <c r="AF172" s="123"/>
      <c r="AG172" s="123"/>
      <c r="AH172" s="123"/>
      <c r="AI172" s="123"/>
      <c r="AJ172" s="123"/>
      <c r="AK172" s="123"/>
      <c r="AL172" s="123"/>
      <c r="AM172" s="124"/>
      <c r="AN172" s="124"/>
    </row>
    <row r="173" s="102" customFormat="1" ht="30" customHeight="1" spans="1:40">
      <c r="A173" s="137" t="s">
        <v>205</v>
      </c>
      <c r="B173" s="121" t="s">
        <v>125</v>
      </c>
      <c r="C173" s="117"/>
      <c r="D173" s="121"/>
      <c r="E173" s="123"/>
      <c r="F173" s="124"/>
      <c r="G173" s="124"/>
      <c r="H173" s="124"/>
      <c r="I173" s="123"/>
      <c r="J173" s="123"/>
      <c r="K173" s="123"/>
      <c r="L173" s="123"/>
      <c r="M173" s="123"/>
      <c r="N173" s="123"/>
      <c r="O173" s="123"/>
      <c r="P173" s="123"/>
      <c r="Q173" s="123"/>
      <c r="R173" s="123"/>
      <c r="S173" s="123"/>
      <c r="T173" s="123"/>
      <c r="U173" s="124"/>
      <c r="V173" s="124"/>
      <c r="W173" s="124"/>
      <c r="X173" s="124"/>
      <c r="Y173" s="124"/>
      <c r="Z173" s="123"/>
      <c r="AA173" s="123"/>
      <c r="AB173" s="123"/>
      <c r="AC173" s="123"/>
      <c r="AD173" s="123"/>
      <c r="AE173" s="123"/>
      <c r="AF173" s="123"/>
      <c r="AG173" s="123"/>
      <c r="AH173" s="123"/>
      <c r="AI173" s="123"/>
      <c r="AJ173" s="123"/>
      <c r="AK173" s="123"/>
      <c r="AL173" s="123"/>
      <c r="AM173" s="124"/>
      <c r="AN173" s="124"/>
    </row>
    <row r="174" s="102" customFormat="1" ht="30" customHeight="1" spans="1:40">
      <c r="A174" s="137" t="s">
        <v>205</v>
      </c>
      <c r="B174" s="121" t="s">
        <v>127</v>
      </c>
      <c r="C174" s="117"/>
      <c r="D174" s="121"/>
      <c r="E174" s="123"/>
      <c r="F174" s="124"/>
      <c r="G174" s="124"/>
      <c r="H174" s="124"/>
      <c r="I174" s="123"/>
      <c r="J174" s="123"/>
      <c r="K174" s="123"/>
      <c r="L174" s="123"/>
      <c r="M174" s="123"/>
      <c r="N174" s="123"/>
      <c r="O174" s="123"/>
      <c r="P174" s="123"/>
      <c r="Q174" s="123"/>
      <c r="R174" s="123"/>
      <c r="S174" s="123"/>
      <c r="T174" s="123"/>
      <c r="U174" s="124"/>
      <c r="V174" s="124"/>
      <c r="W174" s="124"/>
      <c r="X174" s="124"/>
      <c r="Y174" s="124"/>
      <c r="Z174" s="123"/>
      <c r="AA174" s="123"/>
      <c r="AB174" s="123"/>
      <c r="AC174" s="123"/>
      <c r="AD174" s="123"/>
      <c r="AE174" s="123"/>
      <c r="AF174" s="123"/>
      <c r="AG174" s="123"/>
      <c r="AH174" s="123"/>
      <c r="AI174" s="123"/>
      <c r="AJ174" s="123"/>
      <c r="AK174" s="123"/>
      <c r="AL174" s="123"/>
      <c r="AM174" s="124"/>
      <c r="AN174" s="124"/>
    </row>
    <row r="175" s="102" customFormat="1" ht="30" customHeight="1" spans="1:40">
      <c r="A175" s="117" t="s">
        <v>203</v>
      </c>
      <c r="B175" s="121" t="s">
        <v>130</v>
      </c>
      <c r="C175" s="117"/>
      <c r="D175" s="121"/>
      <c r="E175" s="123"/>
      <c r="F175" s="124"/>
      <c r="G175" s="124"/>
      <c r="H175" s="124"/>
      <c r="I175" s="123"/>
      <c r="J175" s="123"/>
      <c r="K175" s="123"/>
      <c r="L175" s="123"/>
      <c r="M175" s="123"/>
      <c r="N175" s="123"/>
      <c r="O175" s="123"/>
      <c r="P175" s="123"/>
      <c r="Q175" s="123"/>
      <c r="R175" s="123"/>
      <c r="S175" s="123"/>
      <c r="T175" s="123"/>
      <c r="U175" s="124"/>
      <c r="V175" s="124"/>
      <c r="W175" s="124"/>
      <c r="X175" s="124"/>
      <c r="Y175" s="124"/>
      <c r="Z175" s="123"/>
      <c r="AA175" s="123"/>
      <c r="AB175" s="123"/>
      <c r="AC175" s="123"/>
      <c r="AD175" s="123"/>
      <c r="AE175" s="123"/>
      <c r="AF175" s="123"/>
      <c r="AG175" s="123"/>
      <c r="AH175" s="123"/>
      <c r="AI175" s="123"/>
      <c r="AJ175" s="123"/>
      <c r="AK175" s="123"/>
      <c r="AL175" s="123"/>
      <c r="AM175" s="124"/>
      <c r="AN175" s="124"/>
    </row>
    <row r="176" s="102" customFormat="1" ht="30" customHeight="1" spans="1:40">
      <c r="A176" s="117" t="s">
        <v>204</v>
      </c>
      <c r="B176" s="121" t="s">
        <v>132</v>
      </c>
      <c r="C176" s="117"/>
      <c r="D176" s="121"/>
      <c r="E176" s="123"/>
      <c r="F176" s="124"/>
      <c r="G176" s="124"/>
      <c r="H176" s="124"/>
      <c r="I176" s="123"/>
      <c r="J176" s="123"/>
      <c r="K176" s="123"/>
      <c r="L176" s="123"/>
      <c r="M176" s="123"/>
      <c r="N176" s="123"/>
      <c r="O176" s="123"/>
      <c r="P176" s="123"/>
      <c r="Q176" s="123"/>
      <c r="R176" s="123"/>
      <c r="S176" s="123"/>
      <c r="T176" s="123"/>
      <c r="U176" s="124"/>
      <c r="V176" s="124"/>
      <c r="W176" s="124"/>
      <c r="X176" s="124"/>
      <c r="Y176" s="124"/>
      <c r="Z176" s="123"/>
      <c r="AA176" s="123"/>
      <c r="AB176" s="123"/>
      <c r="AC176" s="123"/>
      <c r="AD176" s="123"/>
      <c r="AE176" s="123"/>
      <c r="AF176" s="123"/>
      <c r="AG176" s="123"/>
      <c r="AH176" s="123"/>
      <c r="AI176" s="123"/>
      <c r="AJ176" s="123"/>
      <c r="AK176" s="123"/>
      <c r="AL176" s="123"/>
      <c r="AM176" s="124"/>
      <c r="AN176" s="124"/>
    </row>
    <row r="177" s="102" customFormat="1" ht="30" customHeight="1" spans="1:40">
      <c r="A177" s="137" t="s">
        <v>205</v>
      </c>
      <c r="B177" s="121" t="s">
        <v>134</v>
      </c>
      <c r="C177" s="117"/>
      <c r="D177" s="121"/>
      <c r="E177" s="123"/>
      <c r="F177" s="124"/>
      <c r="G177" s="124"/>
      <c r="H177" s="124"/>
      <c r="I177" s="123"/>
      <c r="J177" s="123"/>
      <c r="K177" s="123"/>
      <c r="L177" s="123"/>
      <c r="M177" s="123"/>
      <c r="N177" s="123"/>
      <c r="O177" s="123"/>
      <c r="P177" s="123"/>
      <c r="Q177" s="123"/>
      <c r="R177" s="123"/>
      <c r="S177" s="123"/>
      <c r="T177" s="123"/>
      <c r="U177" s="124"/>
      <c r="V177" s="124"/>
      <c r="W177" s="124"/>
      <c r="X177" s="124"/>
      <c r="Y177" s="124"/>
      <c r="Z177" s="123"/>
      <c r="AA177" s="123"/>
      <c r="AB177" s="123"/>
      <c r="AC177" s="123"/>
      <c r="AD177" s="123"/>
      <c r="AE177" s="123"/>
      <c r="AF177" s="123"/>
      <c r="AG177" s="123"/>
      <c r="AH177" s="123"/>
      <c r="AI177" s="123"/>
      <c r="AJ177" s="123"/>
      <c r="AK177" s="123"/>
      <c r="AL177" s="123"/>
      <c r="AM177" s="124"/>
      <c r="AN177" s="124"/>
    </row>
    <row r="178" s="102" customFormat="1" ht="30" customHeight="1" spans="1:40">
      <c r="A178" s="137" t="s">
        <v>205</v>
      </c>
      <c r="B178" s="121" t="s">
        <v>136</v>
      </c>
      <c r="C178" s="117"/>
      <c r="D178" s="121"/>
      <c r="E178" s="123"/>
      <c r="F178" s="124"/>
      <c r="G178" s="124"/>
      <c r="H178" s="124"/>
      <c r="I178" s="123"/>
      <c r="J178" s="123"/>
      <c r="K178" s="123"/>
      <c r="L178" s="123"/>
      <c r="M178" s="123"/>
      <c r="N178" s="123"/>
      <c r="O178" s="123"/>
      <c r="P178" s="123"/>
      <c r="Q178" s="123"/>
      <c r="R178" s="123"/>
      <c r="S178" s="123"/>
      <c r="T178" s="123"/>
      <c r="U178" s="124"/>
      <c r="V178" s="124"/>
      <c r="W178" s="124"/>
      <c r="X178" s="124"/>
      <c r="Y178" s="124"/>
      <c r="Z178" s="123"/>
      <c r="AA178" s="123"/>
      <c r="AB178" s="123"/>
      <c r="AC178" s="123"/>
      <c r="AD178" s="123"/>
      <c r="AE178" s="123"/>
      <c r="AF178" s="123"/>
      <c r="AG178" s="123"/>
      <c r="AH178" s="123"/>
      <c r="AI178" s="123"/>
      <c r="AJ178" s="123"/>
      <c r="AK178" s="123"/>
      <c r="AL178" s="123"/>
      <c r="AM178" s="124"/>
      <c r="AN178" s="124"/>
    </row>
    <row r="179" s="102" customFormat="1" ht="30" customHeight="1" spans="1:40">
      <c r="A179" s="117" t="s">
        <v>204</v>
      </c>
      <c r="B179" s="121" t="s">
        <v>138</v>
      </c>
      <c r="C179" s="117"/>
      <c r="D179" s="121"/>
      <c r="E179" s="123"/>
      <c r="F179" s="124"/>
      <c r="G179" s="124"/>
      <c r="H179" s="124"/>
      <c r="I179" s="123"/>
      <c r="J179" s="123"/>
      <c r="K179" s="123"/>
      <c r="L179" s="123"/>
      <c r="M179" s="123"/>
      <c r="N179" s="123"/>
      <c r="O179" s="123"/>
      <c r="P179" s="123"/>
      <c r="Q179" s="123"/>
      <c r="R179" s="123"/>
      <c r="S179" s="123"/>
      <c r="T179" s="123"/>
      <c r="U179" s="124"/>
      <c r="V179" s="124"/>
      <c r="W179" s="124"/>
      <c r="X179" s="124"/>
      <c r="Y179" s="124"/>
      <c r="Z179" s="123"/>
      <c r="AA179" s="123"/>
      <c r="AB179" s="123"/>
      <c r="AC179" s="123"/>
      <c r="AD179" s="123"/>
      <c r="AE179" s="123"/>
      <c r="AF179" s="123"/>
      <c r="AG179" s="123"/>
      <c r="AH179" s="123"/>
      <c r="AI179" s="123"/>
      <c r="AJ179" s="123"/>
      <c r="AK179" s="123"/>
      <c r="AL179" s="123"/>
      <c r="AM179" s="124"/>
      <c r="AN179" s="124"/>
    </row>
    <row r="180" s="102" customFormat="1" ht="30" customHeight="1" spans="1:40">
      <c r="A180" s="137" t="s">
        <v>205</v>
      </c>
      <c r="B180" s="121" t="s">
        <v>140</v>
      </c>
      <c r="C180" s="117"/>
      <c r="D180" s="121"/>
      <c r="E180" s="123"/>
      <c r="F180" s="124"/>
      <c r="G180" s="124"/>
      <c r="H180" s="124"/>
      <c r="I180" s="123"/>
      <c r="J180" s="123"/>
      <c r="K180" s="123"/>
      <c r="L180" s="123"/>
      <c r="M180" s="123"/>
      <c r="N180" s="123"/>
      <c r="O180" s="123"/>
      <c r="P180" s="123"/>
      <c r="Q180" s="123"/>
      <c r="R180" s="123"/>
      <c r="S180" s="123"/>
      <c r="T180" s="123"/>
      <c r="U180" s="124"/>
      <c r="V180" s="124"/>
      <c r="W180" s="124"/>
      <c r="X180" s="124"/>
      <c r="Y180" s="124"/>
      <c r="Z180" s="123"/>
      <c r="AA180" s="123"/>
      <c r="AB180" s="123"/>
      <c r="AC180" s="123"/>
      <c r="AD180" s="123"/>
      <c r="AE180" s="123"/>
      <c r="AF180" s="123"/>
      <c r="AG180" s="123"/>
      <c r="AH180" s="123"/>
      <c r="AI180" s="123"/>
      <c r="AJ180" s="123"/>
      <c r="AK180" s="123"/>
      <c r="AL180" s="123"/>
      <c r="AM180" s="124"/>
      <c r="AN180" s="124"/>
    </row>
    <row r="181" s="102" customFormat="1" ht="30" customHeight="1" spans="1:40">
      <c r="A181" s="137" t="s">
        <v>205</v>
      </c>
      <c r="B181" s="121" t="s">
        <v>648</v>
      </c>
      <c r="C181" s="117"/>
      <c r="D181" s="121"/>
      <c r="E181" s="123"/>
      <c r="F181" s="124"/>
      <c r="G181" s="124"/>
      <c r="H181" s="124"/>
      <c r="I181" s="123"/>
      <c r="J181" s="123"/>
      <c r="K181" s="123"/>
      <c r="L181" s="123"/>
      <c r="M181" s="123"/>
      <c r="N181" s="123"/>
      <c r="O181" s="123"/>
      <c r="P181" s="123"/>
      <c r="Q181" s="123"/>
      <c r="R181" s="123"/>
      <c r="S181" s="123"/>
      <c r="T181" s="123"/>
      <c r="U181" s="124"/>
      <c r="V181" s="124"/>
      <c r="W181" s="124"/>
      <c r="X181" s="124"/>
      <c r="Y181" s="124"/>
      <c r="Z181" s="123"/>
      <c r="AA181" s="123"/>
      <c r="AB181" s="123"/>
      <c r="AC181" s="123"/>
      <c r="AD181" s="123"/>
      <c r="AE181" s="123"/>
      <c r="AF181" s="123"/>
      <c r="AG181" s="123"/>
      <c r="AH181" s="123"/>
      <c r="AI181" s="123"/>
      <c r="AJ181" s="123"/>
      <c r="AK181" s="123"/>
      <c r="AL181" s="123"/>
      <c r="AM181" s="124"/>
      <c r="AN181" s="124"/>
    </row>
    <row r="182" s="102" customFormat="1" ht="30" customHeight="1" spans="1:40">
      <c r="A182" s="137" t="s">
        <v>205</v>
      </c>
      <c r="B182" s="121" t="s">
        <v>144</v>
      </c>
      <c r="C182" s="117"/>
      <c r="D182" s="121"/>
      <c r="E182" s="123"/>
      <c r="F182" s="124"/>
      <c r="G182" s="124"/>
      <c r="H182" s="124"/>
      <c r="I182" s="123"/>
      <c r="J182" s="123"/>
      <c r="K182" s="123"/>
      <c r="L182" s="123"/>
      <c r="M182" s="123"/>
      <c r="N182" s="123"/>
      <c r="O182" s="123"/>
      <c r="P182" s="123"/>
      <c r="Q182" s="123"/>
      <c r="R182" s="123"/>
      <c r="S182" s="123"/>
      <c r="T182" s="123"/>
      <c r="U182" s="124"/>
      <c r="V182" s="124"/>
      <c r="W182" s="124"/>
      <c r="X182" s="124"/>
      <c r="Y182" s="124"/>
      <c r="Z182" s="123"/>
      <c r="AA182" s="123"/>
      <c r="AB182" s="123"/>
      <c r="AC182" s="123"/>
      <c r="AD182" s="123"/>
      <c r="AE182" s="123"/>
      <c r="AF182" s="123"/>
      <c r="AG182" s="123"/>
      <c r="AH182" s="123"/>
      <c r="AI182" s="123"/>
      <c r="AJ182" s="123"/>
      <c r="AK182" s="123"/>
      <c r="AL182" s="123"/>
      <c r="AM182" s="124"/>
      <c r="AN182" s="124"/>
    </row>
    <row r="183" s="102" customFormat="1" ht="30" customHeight="1" spans="1:40">
      <c r="A183" s="137" t="s">
        <v>205</v>
      </c>
      <c r="B183" s="121" t="s">
        <v>146</v>
      </c>
      <c r="C183" s="117"/>
      <c r="D183" s="121"/>
      <c r="E183" s="123"/>
      <c r="F183" s="124"/>
      <c r="G183" s="124"/>
      <c r="H183" s="124"/>
      <c r="I183" s="123"/>
      <c r="J183" s="123"/>
      <c r="K183" s="123"/>
      <c r="L183" s="123"/>
      <c r="M183" s="123"/>
      <c r="N183" s="123"/>
      <c r="O183" s="123"/>
      <c r="P183" s="123"/>
      <c r="Q183" s="123"/>
      <c r="R183" s="123"/>
      <c r="S183" s="123"/>
      <c r="T183" s="123"/>
      <c r="U183" s="124"/>
      <c r="V183" s="124"/>
      <c r="W183" s="124"/>
      <c r="X183" s="124"/>
      <c r="Y183" s="124"/>
      <c r="Z183" s="123"/>
      <c r="AA183" s="123"/>
      <c r="AB183" s="123"/>
      <c r="AC183" s="123"/>
      <c r="AD183" s="123"/>
      <c r="AE183" s="123"/>
      <c r="AF183" s="123"/>
      <c r="AG183" s="123"/>
      <c r="AH183" s="123"/>
      <c r="AI183" s="123"/>
      <c r="AJ183" s="123"/>
      <c r="AK183" s="123"/>
      <c r="AL183" s="123"/>
      <c r="AM183" s="124"/>
      <c r="AN183" s="124"/>
    </row>
    <row r="184" s="101" customFormat="1" ht="30" customHeight="1" spans="1:40">
      <c r="A184" s="117" t="s">
        <v>203</v>
      </c>
      <c r="B184" s="121" t="s">
        <v>149</v>
      </c>
      <c r="C184" s="117"/>
      <c r="D184" s="121"/>
      <c r="E184" s="132"/>
      <c r="F184" s="133"/>
      <c r="G184" s="133"/>
      <c r="H184" s="133"/>
      <c r="I184" s="132">
        <f t="shared" ref="I184:T184" si="61">I185</f>
        <v>1</v>
      </c>
      <c r="J184" s="132">
        <f t="shared" si="61"/>
        <v>0</v>
      </c>
      <c r="K184" s="132">
        <f t="shared" si="61"/>
        <v>0</v>
      </c>
      <c r="L184" s="132">
        <f t="shared" si="61"/>
        <v>0</v>
      </c>
      <c r="M184" s="132">
        <f t="shared" si="61"/>
        <v>0</v>
      </c>
      <c r="N184" s="132">
        <f t="shared" si="61"/>
        <v>0</v>
      </c>
      <c r="O184" s="132">
        <f t="shared" si="61"/>
        <v>0</v>
      </c>
      <c r="P184" s="132">
        <f t="shared" si="61"/>
        <v>0</v>
      </c>
      <c r="Q184" s="132">
        <f t="shared" si="61"/>
        <v>1</v>
      </c>
      <c r="R184" s="132">
        <f t="shared" si="61"/>
        <v>0</v>
      </c>
      <c r="S184" s="132">
        <f t="shared" si="61"/>
        <v>0</v>
      </c>
      <c r="T184" s="132">
        <f t="shared" si="61"/>
        <v>0</v>
      </c>
      <c r="U184" s="133"/>
      <c r="V184" s="133"/>
      <c r="W184" s="133"/>
      <c r="X184" s="133"/>
      <c r="Y184" s="133"/>
      <c r="Z184" s="132">
        <f t="shared" ref="Z184:AL184" si="62">Z185</f>
        <v>200</v>
      </c>
      <c r="AA184" s="132">
        <f t="shared" si="62"/>
        <v>200</v>
      </c>
      <c r="AB184" s="132">
        <f t="shared" si="62"/>
        <v>200</v>
      </c>
      <c r="AC184" s="132">
        <f t="shared" si="62"/>
        <v>0</v>
      </c>
      <c r="AD184" s="132">
        <f t="shared" si="62"/>
        <v>0</v>
      </c>
      <c r="AE184" s="132">
        <f t="shared" si="62"/>
        <v>0</v>
      </c>
      <c r="AF184" s="132">
        <f t="shared" si="62"/>
        <v>0</v>
      </c>
      <c r="AG184" s="132">
        <f t="shared" si="62"/>
        <v>0</v>
      </c>
      <c r="AH184" s="132">
        <f t="shared" si="62"/>
        <v>0</v>
      </c>
      <c r="AI184" s="132">
        <f t="shared" si="62"/>
        <v>0</v>
      </c>
      <c r="AJ184" s="132">
        <f t="shared" si="62"/>
        <v>0</v>
      </c>
      <c r="AK184" s="132">
        <f t="shared" si="62"/>
        <v>0</v>
      </c>
      <c r="AL184" s="132">
        <f t="shared" si="62"/>
        <v>0</v>
      </c>
      <c r="AM184" s="133"/>
      <c r="AN184" s="133"/>
    </row>
    <row r="185" s="101" customFormat="1" ht="30" customHeight="1" spans="1:40">
      <c r="A185" s="117" t="s">
        <v>204</v>
      </c>
      <c r="B185" s="121" t="s">
        <v>149</v>
      </c>
      <c r="C185" s="117"/>
      <c r="D185" s="121"/>
      <c r="E185" s="132"/>
      <c r="F185" s="133"/>
      <c r="G185" s="133"/>
      <c r="H185" s="133"/>
      <c r="I185" s="132">
        <f t="shared" ref="I185:T185" si="63">I186</f>
        <v>1</v>
      </c>
      <c r="J185" s="132">
        <f t="shared" si="63"/>
        <v>0</v>
      </c>
      <c r="K185" s="132">
        <f t="shared" si="63"/>
        <v>0</v>
      </c>
      <c r="L185" s="132">
        <f t="shared" si="63"/>
        <v>0</v>
      </c>
      <c r="M185" s="132">
        <f t="shared" si="63"/>
        <v>0</v>
      </c>
      <c r="N185" s="132">
        <f t="shared" si="63"/>
        <v>0</v>
      </c>
      <c r="O185" s="132">
        <f t="shared" si="63"/>
        <v>0</v>
      </c>
      <c r="P185" s="132">
        <f t="shared" si="63"/>
        <v>0</v>
      </c>
      <c r="Q185" s="132">
        <f t="shared" si="63"/>
        <v>1</v>
      </c>
      <c r="R185" s="132">
        <f t="shared" si="63"/>
        <v>0</v>
      </c>
      <c r="S185" s="132">
        <f t="shared" si="63"/>
        <v>0</v>
      </c>
      <c r="T185" s="132">
        <f t="shared" si="63"/>
        <v>0</v>
      </c>
      <c r="U185" s="133"/>
      <c r="V185" s="133"/>
      <c r="W185" s="133"/>
      <c r="X185" s="133"/>
      <c r="Y185" s="133"/>
      <c r="Z185" s="132">
        <f t="shared" ref="Z185:AL185" si="64">Z186</f>
        <v>200</v>
      </c>
      <c r="AA185" s="132">
        <f t="shared" si="64"/>
        <v>200</v>
      </c>
      <c r="AB185" s="132">
        <f t="shared" si="64"/>
        <v>200</v>
      </c>
      <c r="AC185" s="132">
        <f t="shared" si="64"/>
        <v>0</v>
      </c>
      <c r="AD185" s="132">
        <f t="shared" si="64"/>
        <v>0</v>
      </c>
      <c r="AE185" s="132">
        <f t="shared" si="64"/>
        <v>0</v>
      </c>
      <c r="AF185" s="132">
        <f t="shared" si="64"/>
        <v>0</v>
      </c>
      <c r="AG185" s="132">
        <f t="shared" si="64"/>
        <v>0</v>
      </c>
      <c r="AH185" s="132">
        <f t="shared" si="64"/>
        <v>0</v>
      </c>
      <c r="AI185" s="132">
        <f t="shared" si="64"/>
        <v>0</v>
      </c>
      <c r="AJ185" s="132">
        <f t="shared" si="64"/>
        <v>0</v>
      </c>
      <c r="AK185" s="132">
        <f t="shared" si="64"/>
        <v>0</v>
      </c>
      <c r="AL185" s="132">
        <f t="shared" si="64"/>
        <v>0</v>
      </c>
      <c r="AM185" s="133"/>
      <c r="AN185" s="133"/>
    </row>
    <row r="186" s="101" customFormat="1" ht="30" customHeight="1" spans="1:40">
      <c r="A186" s="117" t="s">
        <v>205</v>
      </c>
      <c r="B186" s="121" t="s">
        <v>149</v>
      </c>
      <c r="C186" s="117"/>
      <c r="D186" s="121"/>
      <c r="E186" s="132"/>
      <c r="F186" s="133"/>
      <c r="G186" s="133"/>
      <c r="H186" s="133"/>
      <c r="I186" s="132">
        <f t="shared" ref="I186:T186" si="65">SUM(I187)</f>
        <v>1</v>
      </c>
      <c r="J186" s="132">
        <f t="shared" si="65"/>
        <v>0</v>
      </c>
      <c r="K186" s="132">
        <f t="shared" si="65"/>
        <v>0</v>
      </c>
      <c r="L186" s="132">
        <f t="shared" si="65"/>
        <v>0</v>
      </c>
      <c r="M186" s="132">
        <f t="shared" si="65"/>
        <v>0</v>
      </c>
      <c r="N186" s="132">
        <f t="shared" si="65"/>
        <v>0</v>
      </c>
      <c r="O186" s="132">
        <f t="shared" si="65"/>
        <v>0</v>
      </c>
      <c r="P186" s="132">
        <f t="shared" si="65"/>
        <v>0</v>
      </c>
      <c r="Q186" s="132">
        <f t="shared" si="65"/>
        <v>1</v>
      </c>
      <c r="R186" s="132">
        <f t="shared" si="65"/>
        <v>0</v>
      </c>
      <c r="S186" s="132">
        <f t="shared" si="65"/>
        <v>0</v>
      </c>
      <c r="T186" s="132">
        <f t="shared" si="65"/>
        <v>0</v>
      </c>
      <c r="U186" s="133"/>
      <c r="V186" s="133"/>
      <c r="W186" s="133"/>
      <c r="X186" s="133"/>
      <c r="Y186" s="133"/>
      <c r="Z186" s="132">
        <f t="shared" ref="Z186:AL186" si="66">SUM(Z187)</f>
        <v>200</v>
      </c>
      <c r="AA186" s="132">
        <f t="shared" si="66"/>
        <v>200</v>
      </c>
      <c r="AB186" s="132">
        <f t="shared" si="66"/>
        <v>200</v>
      </c>
      <c r="AC186" s="132">
        <f t="shared" si="66"/>
        <v>0</v>
      </c>
      <c r="AD186" s="132">
        <f t="shared" si="66"/>
        <v>0</v>
      </c>
      <c r="AE186" s="132">
        <f t="shared" si="66"/>
        <v>0</v>
      </c>
      <c r="AF186" s="132">
        <f t="shared" si="66"/>
        <v>0</v>
      </c>
      <c r="AG186" s="132">
        <f t="shared" si="66"/>
        <v>0</v>
      </c>
      <c r="AH186" s="132">
        <f t="shared" si="66"/>
        <v>0</v>
      </c>
      <c r="AI186" s="132">
        <f t="shared" si="66"/>
        <v>0</v>
      </c>
      <c r="AJ186" s="132">
        <f t="shared" si="66"/>
        <v>0</v>
      </c>
      <c r="AK186" s="132">
        <f t="shared" si="66"/>
        <v>0</v>
      </c>
      <c r="AL186" s="132">
        <f t="shared" si="66"/>
        <v>0</v>
      </c>
      <c r="AM186" s="133"/>
      <c r="AN186" s="133"/>
    </row>
    <row r="187" s="103" customFormat="1" ht="234.95" customHeight="1" spans="1:40">
      <c r="A187" s="127">
        <v>60</v>
      </c>
      <c r="B187" s="126" t="s">
        <v>649</v>
      </c>
      <c r="C187" s="129" t="s">
        <v>212</v>
      </c>
      <c r="D187" s="128" t="s">
        <v>149</v>
      </c>
      <c r="E187" s="129" t="s">
        <v>214</v>
      </c>
      <c r="F187" s="128" t="s">
        <v>215</v>
      </c>
      <c r="G187" s="128"/>
      <c r="H187" s="128" t="s">
        <v>650</v>
      </c>
      <c r="I187" s="131">
        <v>1</v>
      </c>
      <c r="J187" s="131"/>
      <c r="K187" s="131"/>
      <c r="L187" s="131"/>
      <c r="M187" s="131"/>
      <c r="N187" s="131"/>
      <c r="O187" s="131"/>
      <c r="P187" s="131"/>
      <c r="Q187" s="131">
        <v>1</v>
      </c>
      <c r="R187" s="131"/>
      <c r="S187" s="131"/>
      <c r="T187" s="131"/>
      <c r="U187" s="126" t="s">
        <v>643</v>
      </c>
      <c r="V187" s="126" t="s">
        <v>644</v>
      </c>
      <c r="W187" s="126" t="s">
        <v>643</v>
      </c>
      <c r="X187" s="126" t="s">
        <v>644</v>
      </c>
      <c r="Y187" s="130" t="s">
        <v>222</v>
      </c>
      <c r="Z187" s="131">
        <v>200</v>
      </c>
      <c r="AA187" s="131">
        <v>200</v>
      </c>
      <c r="AB187" s="131">
        <v>200</v>
      </c>
      <c r="AC187" s="131"/>
      <c r="AD187" s="131"/>
      <c r="AE187" s="131"/>
      <c r="AF187" s="131"/>
      <c r="AG187" s="131"/>
      <c r="AH187" s="131"/>
      <c r="AI187" s="131"/>
      <c r="AJ187" s="131"/>
      <c r="AK187" s="131"/>
      <c r="AL187" s="131"/>
      <c r="AM187" s="130"/>
      <c r="AN187" s="130"/>
    </row>
    <row r="188" s="101" customFormat="1" ht="30" customHeight="1" spans="1:40">
      <c r="A188" s="117" t="s">
        <v>203</v>
      </c>
      <c r="B188" s="121" t="s">
        <v>115</v>
      </c>
      <c r="C188" s="117"/>
      <c r="D188" s="121"/>
      <c r="E188" s="132"/>
      <c r="F188" s="133"/>
      <c r="G188" s="133"/>
      <c r="H188" s="133"/>
      <c r="I188" s="132">
        <f t="shared" ref="I188:T188" si="67">I189</f>
        <v>1</v>
      </c>
      <c r="J188" s="132">
        <f t="shared" si="67"/>
        <v>0</v>
      </c>
      <c r="K188" s="132">
        <f t="shared" si="67"/>
        <v>0</v>
      </c>
      <c r="L188" s="132">
        <f t="shared" si="67"/>
        <v>0</v>
      </c>
      <c r="M188" s="132">
        <f t="shared" si="67"/>
        <v>0</v>
      </c>
      <c r="N188" s="132">
        <f t="shared" si="67"/>
        <v>0</v>
      </c>
      <c r="O188" s="132">
        <f t="shared" si="67"/>
        <v>0</v>
      </c>
      <c r="P188" s="132">
        <f t="shared" si="67"/>
        <v>0</v>
      </c>
      <c r="Q188" s="132">
        <f t="shared" si="67"/>
        <v>0</v>
      </c>
      <c r="R188" s="132">
        <f t="shared" si="67"/>
        <v>1</v>
      </c>
      <c r="S188" s="132">
        <f t="shared" si="67"/>
        <v>4000</v>
      </c>
      <c r="T188" s="132">
        <f t="shared" si="67"/>
        <v>14400</v>
      </c>
      <c r="U188" s="133"/>
      <c r="V188" s="133"/>
      <c r="W188" s="133"/>
      <c r="X188" s="133"/>
      <c r="Y188" s="133"/>
      <c r="Z188" s="132">
        <f t="shared" ref="Z188:AL188" si="68">Z189</f>
        <v>48</v>
      </c>
      <c r="AA188" s="132">
        <f t="shared" si="68"/>
        <v>48</v>
      </c>
      <c r="AB188" s="132">
        <f t="shared" si="68"/>
        <v>0</v>
      </c>
      <c r="AC188" s="132">
        <f t="shared" si="68"/>
        <v>0</v>
      </c>
      <c r="AD188" s="132">
        <f t="shared" si="68"/>
        <v>48</v>
      </c>
      <c r="AE188" s="132">
        <f t="shared" si="68"/>
        <v>0</v>
      </c>
      <c r="AF188" s="132">
        <f t="shared" si="68"/>
        <v>0</v>
      </c>
      <c r="AG188" s="132">
        <f t="shared" si="68"/>
        <v>0</v>
      </c>
      <c r="AH188" s="132">
        <f t="shared" si="68"/>
        <v>0</v>
      </c>
      <c r="AI188" s="132">
        <f t="shared" si="68"/>
        <v>0</v>
      </c>
      <c r="AJ188" s="132">
        <f t="shared" si="68"/>
        <v>0</v>
      </c>
      <c r="AK188" s="132">
        <f t="shared" si="68"/>
        <v>0</v>
      </c>
      <c r="AL188" s="132">
        <f t="shared" si="68"/>
        <v>0</v>
      </c>
      <c r="AM188" s="133"/>
      <c r="AN188" s="133"/>
    </row>
    <row r="189" s="101" customFormat="1" ht="30" customHeight="1" spans="1:40">
      <c r="A189" s="117" t="s">
        <v>204</v>
      </c>
      <c r="B189" s="121" t="s">
        <v>115</v>
      </c>
      <c r="C189" s="117"/>
      <c r="D189" s="121"/>
      <c r="E189" s="132"/>
      <c r="F189" s="133"/>
      <c r="G189" s="133"/>
      <c r="H189" s="133"/>
      <c r="I189" s="132">
        <f t="shared" ref="I189:T189" si="69">I190+I191</f>
        <v>1</v>
      </c>
      <c r="J189" s="132">
        <f t="shared" si="69"/>
        <v>0</v>
      </c>
      <c r="K189" s="132">
        <f t="shared" si="69"/>
        <v>0</v>
      </c>
      <c r="L189" s="132">
        <f t="shared" si="69"/>
        <v>0</v>
      </c>
      <c r="M189" s="132">
        <f t="shared" si="69"/>
        <v>0</v>
      </c>
      <c r="N189" s="132">
        <f t="shared" si="69"/>
        <v>0</v>
      </c>
      <c r="O189" s="132">
        <f t="shared" si="69"/>
        <v>0</v>
      </c>
      <c r="P189" s="132">
        <f t="shared" si="69"/>
        <v>0</v>
      </c>
      <c r="Q189" s="132">
        <f t="shared" si="69"/>
        <v>0</v>
      </c>
      <c r="R189" s="132">
        <f t="shared" si="69"/>
        <v>1</v>
      </c>
      <c r="S189" s="132">
        <f t="shared" si="69"/>
        <v>4000</v>
      </c>
      <c r="T189" s="132">
        <f t="shared" si="69"/>
        <v>14400</v>
      </c>
      <c r="U189" s="133"/>
      <c r="V189" s="133"/>
      <c r="W189" s="133"/>
      <c r="X189" s="133"/>
      <c r="Y189" s="133"/>
      <c r="Z189" s="132">
        <f t="shared" ref="Z189:AL189" si="70">Z190+Z191</f>
        <v>48</v>
      </c>
      <c r="AA189" s="132">
        <f t="shared" si="70"/>
        <v>48</v>
      </c>
      <c r="AB189" s="132">
        <f t="shared" si="70"/>
        <v>0</v>
      </c>
      <c r="AC189" s="132">
        <f t="shared" si="70"/>
        <v>0</v>
      </c>
      <c r="AD189" s="132">
        <f t="shared" si="70"/>
        <v>48</v>
      </c>
      <c r="AE189" s="132">
        <f t="shared" si="70"/>
        <v>0</v>
      </c>
      <c r="AF189" s="132">
        <f t="shared" si="70"/>
        <v>0</v>
      </c>
      <c r="AG189" s="132">
        <f t="shared" si="70"/>
        <v>0</v>
      </c>
      <c r="AH189" s="132">
        <f t="shared" si="70"/>
        <v>0</v>
      </c>
      <c r="AI189" s="132">
        <f t="shared" si="70"/>
        <v>0</v>
      </c>
      <c r="AJ189" s="132">
        <f t="shared" si="70"/>
        <v>0</v>
      </c>
      <c r="AK189" s="132">
        <f t="shared" si="70"/>
        <v>0</v>
      </c>
      <c r="AL189" s="132">
        <f t="shared" si="70"/>
        <v>0</v>
      </c>
      <c r="AM189" s="133"/>
      <c r="AN189" s="133"/>
    </row>
    <row r="190" s="101" customFormat="1" ht="45" customHeight="1" spans="1:40">
      <c r="A190" s="117" t="s">
        <v>205</v>
      </c>
      <c r="B190" s="121" t="s">
        <v>155</v>
      </c>
      <c r="C190" s="117"/>
      <c r="D190" s="121"/>
      <c r="E190" s="132"/>
      <c r="F190" s="133"/>
      <c r="G190" s="133"/>
      <c r="H190" s="133"/>
      <c r="I190" s="132"/>
      <c r="J190" s="132"/>
      <c r="K190" s="132"/>
      <c r="L190" s="132"/>
      <c r="M190" s="132"/>
      <c r="N190" s="132"/>
      <c r="O190" s="132"/>
      <c r="P190" s="132"/>
      <c r="Q190" s="132"/>
      <c r="R190" s="132"/>
      <c r="S190" s="132"/>
      <c r="T190" s="132"/>
      <c r="U190" s="133"/>
      <c r="V190" s="133"/>
      <c r="W190" s="133"/>
      <c r="X190" s="133"/>
      <c r="Y190" s="133"/>
      <c r="Z190" s="132"/>
      <c r="AA190" s="132"/>
      <c r="AB190" s="132"/>
      <c r="AC190" s="132"/>
      <c r="AD190" s="132"/>
      <c r="AE190" s="132"/>
      <c r="AF190" s="132"/>
      <c r="AG190" s="132"/>
      <c r="AH190" s="132"/>
      <c r="AI190" s="132"/>
      <c r="AJ190" s="132"/>
      <c r="AK190" s="132"/>
      <c r="AL190" s="132"/>
      <c r="AM190" s="133"/>
      <c r="AN190" s="133"/>
    </row>
    <row r="191" s="101" customFormat="1" ht="30" customHeight="1" spans="1:40">
      <c r="A191" s="117" t="s">
        <v>205</v>
      </c>
      <c r="B191" s="121" t="s">
        <v>156</v>
      </c>
      <c r="C191" s="117"/>
      <c r="D191" s="121"/>
      <c r="E191" s="132"/>
      <c r="F191" s="133"/>
      <c r="G191" s="133"/>
      <c r="H191" s="133"/>
      <c r="I191" s="132">
        <f t="shared" ref="I191:T191" si="71">SUM(I192)</f>
        <v>1</v>
      </c>
      <c r="J191" s="132">
        <f t="shared" si="71"/>
        <v>0</v>
      </c>
      <c r="K191" s="132">
        <f t="shared" si="71"/>
        <v>0</v>
      </c>
      <c r="L191" s="132">
        <f t="shared" si="71"/>
        <v>0</v>
      </c>
      <c r="M191" s="132">
        <f t="shared" si="71"/>
        <v>0</v>
      </c>
      <c r="N191" s="132">
        <f t="shared" si="71"/>
        <v>0</v>
      </c>
      <c r="O191" s="132">
        <f t="shared" si="71"/>
        <v>0</v>
      </c>
      <c r="P191" s="132">
        <f t="shared" si="71"/>
        <v>0</v>
      </c>
      <c r="Q191" s="132">
        <f t="shared" si="71"/>
        <v>0</v>
      </c>
      <c r="R191" s="132">
        <f t="shared" si="71"/>
        <v>1</v>
      </c>
      <c r="S191" s="132">
        <f t="shared" si="71"/>
        <v>4000</v>
      </c>
      <c r="T191" s="132">
        <f t="shared" si="71"/>
        <v>14400</v>
      </c>
      <c r="U191" s="133"/>
      <c r="V191" s="133"/>
      <c r="W191" s="133"/>
      <c r="X191" s="133"/>
      <c r="Y191" s="133"/>
      <c r="Z191" s="132">
        <f t="shared" ref="Z191:AL191" si="72">SUM(Z192)</f>
        <v>48</v>
      </c>
      <c r="AA191" s="132">
        <f t="shared" si="72"/>
        <v>48</v>
      </c>
      <c r="AB191" s="132">
        <f t="shared" si="72"/>
        <v>0</v>
      </c>
      <c r="AC191" s="132">
        <f t="shared" si="72"/>
        <v>0</v>
      </c>
      <c r="AD191" s="132">
        <f t="shared" si="72"/>
        <v>48</v>
      </c>
      <c r="AE191" s="132">
        <f t="shared" si="72"/>
        <v>0</v>
      </c>
      <c r="AF191" s="132">
        <f t="shared" si="72"/>
        <v>0</v>
      </c>
      <c r="AG191" s="132">
        <f t="shared" si="72"/>
        <v>0</v>
      </c>
      <c r="AH191" s="132">
        <f t="shared" si="72"/>
        <v>0</v>
      </c>
      <c r="AI191" s="132">
        <f t="shared" si="72"/>
        <v>0</v>
      </c>
      <c r="AJ191" s="132">
        <f t="shared" si="72"/>
        <v>0</v>
      </c>
      <c r="AK191" s="132">
        <f t="shared" si="72"/>
        <v>0</v>
      </c>
      <c r="AL191" s="132">
        <f t="shared" si="72"/>
        <v>0</v>
      </c>
      <c r="AM191" s="133"/>
      <c r="AN191" s="133"/>
    </row>
    <row r="192" s="102" customFormat="1" ht="210" customHeight="1" spans="1:40">
      <c r="A192" s="175">
        <v>61</v>
      </c>
      <c r="B192" s="126" t="s">
        <v>651</v>
      </c>
      <c r="C192" s="176" t="s">
        <v>212</v>
      </c>
      <c r="D192" s="177" t="s">
        <v>652</v>
      </c>
      <c r="E192" s="176" t="s">
        <v>214</v>
      </c>
      <c r="F192" s="177" t="s">
        <v>215</v>
      </c>
      <c r="G192" s="177" t="s">
        <v>431</v>
      </c>
      <c r="H192" s="177" t="s">
        <v>653</v>
      </c>
      <c r="I192" s="123">
        <v>1</v>
      </c>
      <c r="J192" s="123"/>
      <c r="K192" s="123"/>
      <c r="L192" s="123"/>
      <c r="M192" s="123"/>
      <c r="N192" s="123"/>
      <c r="O192" s="123"/>
      <c r="P192" s="123"/>
      <c r="Q192" s="123"/>
      <c r="R192" s="123">
        <v>1</v>
      </c>
      <c r="S192" s="123">
        <v>4000</v>
      </c>
      <c r="T192" s="123">
        <v>14400</v>
      </c>
      <c r="U192" s="178" t="s">
        <v>654</v>
      </c>
      <c r="V192" s="178" t="s">
        <v>655</v>
      </c>
      <c r="W192" s="178" t="s">
        <v>654</v>
      </c>
      <c r="X192" s="178" t="s">
        <v>655</v>
      </c>
      <c r="Y192" s="130" t="s">
        <v>222</v>
      </c>
      <c r="Z192" s="123">
        <v>48</v>
      </c>
      <c r="AA192" s="123">
        <v>48</v>
      </c>
      <c r="AB192" s="123"/>
      <c r="AC192" s="123"/>
      <c r="AD192" s="123">
        <v>48</v>
      </c>
      <c r="AE192" s="123"/>
      <c r="AF192" s="123"/>
      <c r="AG192" s="123"/>
      <c r="AH192" s="123"/>
      <c r="AI192" s="123"/>
      <c r="AJ192" s="123"/>
      <c r="AK192" s="123"/>
      <c r="AL192" s="123"/>
      <c r="AM192" s="177" t="s">
        <v>656</v>
      </c>
      <c r="AN192" s="177" t="s">
        <v>657</v>
      </c>
    </row>
    <row r="193" s="102" customFormat="1" ht="30" customHeight="1" spans="1:40">
      <c r="A193" s="137" t="s">
        <v>205</v>
      </c>
      <c r="B193" s="121" t="s">
        <v>658</v>
      </c>
      <c r="C193" s="117"/>
      <c r="D193" s="121"/>
      <c r="E193" s="123"/>
      <c r="F193" s="124"/>
      <c r="G193" s="124"/>
      <c r="H193" s="124"/>
      <c r="I193" s="123"/>
      <c r="J193" s="123"/>
      <c r="K193" s="123"/>
      <c r="L193" s="123"/>
      <c r="M193" s="123"/>
      <c r="N193" s="123"/>
      <c r="O193" s="123"/>
      <c r="P193" s="123"/>
      <c r="Q193" s="123"/>
      <c r="R193" s="123"/>
      <c r="S193" s="123"/>
      <c r="T193" s="123"/>
      <c r="U193" s="124"/>
      <c r="V193" s="124"/>
      <c r="W193" s="124"/>
      <c r="X193" s="124"/>
      <c r="Y193" s="124"/>
      <c r="Z193" s="123"/>
      <c r="AA193" s="123"/>
      <c r="AB193" s="123"/>
      <c r="AC193" s="123"/>
      <c r="AD193" s="123"/>
      <c r="AE193" s="123"/>
      <c r="AF193" s="123"/>
      <c r="AG193" s="123"/>
      <c r="AH193" s="123"/>
      <c r="AI193" s="123"/>
      <c r="AJ193" s="123"/>
      <c r="AK193" s="123"/>
      <c r="AL193" s="123"/>
      <c r="AM193" s="124"/>
      <c r="AN193" s="124"/>
    </row>
  </sheetData>
  <autoFilter ref="A1:AN193">
    <extLst/>
  </autoFilter>
  <mergeCells count="169">
    <mergeCell ref="A1:D1"/>
    <mergeCell ref="A2:AN2"/>
    <mergeCell ref="K3:R3"/>
    <mergeCell ref="S3:T3"/>
    <mergeCell ref="U3:Y3"/>
    <mergeCell ref="Z3:AL3"/>
    <mergeCell ref="AB4:AE4"/>
    <mergeCell ref="B6:H6"/>
    <mergeCell ref="B8:D8"/>
    <mergeCell ref="B9:D9"/>
    <mergeCell ref="B10:D10"/>
    <mergeCell ref="B11:D11"/>
    <mergeCell ref="B12:D12"/>
    <mergeCell ref="B19:D19"/>
    <mergeCell ref="B20:D20"/>
    <mergeCell ref="B21:D21"/>
    <mergeCell ref="B22:D22"/>
    <mergeCell ref="B24:D24"/>
    <mergeCell ref="B27:D27"/>
    <mergeCell ref="B29:D29"/>
    <mergeCell ref="B30:D30"/>
    <mergeCell ref="B31:D31"/>
    <mergeCell ref="B36:D36"/>
    <mergeCell ref="B39:D39"/>
    <mergeCell ref="B40:D40"/>
    <mergeCell ref="B42:D42"/>
    <mergeCell ref="B43:D43"/>
    <mergeCell ref="B44:D44"/>
    <mergeCell ref="B45:D45"/>
    <mergeCell ref="B46:D46"/>
    <mergeCell ref="B47:D47"/>
    <mergeCell ref="B49:D49"/>
    <mergeCell ref="B50:D50"/>
    <mergeCell ref="B51:D51"/>
    <mergeCell ref="B52:D52"/>
    <mergeCell ref="B53:D53"/>
    <mergeCell ref="B55:D55"/>
    <mergeCell ref="B58:D58"/>
    <mergeCell ref="B62:D62"/>
    <mergeCell ref="B63:D63"/>
    <mergeCell ref="B64:D64"/>
    <mergeCell ref="B65:D65"/>
    <mergeCell ref="B66:D66"/>
    <mergeCell ref="B67:D67"/>
    <mergeCell ref="B68:D68"/>
    <mergeCell ref="B69:D69"/>
    <mergeCell ref="B71:D71"/>
    <mergeCell ref="B72:D72"/>
    <mergeCell ref="B73:D73"/>
    <mergeCell ref="B74:D74"/>
    <mergeCell ref="B75:D75"/>
    <mergeCell ref="B76:D76"/>
    <mergeCell ref="B83:D83"/>
    <mergeCell ref="B84:D84"/>
    <mergeCell ref="B85:D85"/>
    <mergeCell ref="B86:D86"/>
    <mergeCell ref="B87:D87"/>
    <mergeCell ref="B88:D88"/>
    <mergeCell ref="B89:D89"/>
    <mergeCell ref="B90:D90"/>
    <mergeCell ref="B91:D91"/>
    <mergeCell ref="B92:D92"/>
    <mergeCell ref="B93:D93"/>
    <mergeCell ref="B94:D94"/>
    <mergeCell ref="B95:D95"/>
    <mergeCell ref="B96:D96"/>
    <mergeCell ref="B97:D97"/>
    <mergeCell ref="B98:D98"/>
    <mergeCell ref="B99:D99"/>
    <mergeCell ref="B100:D100"/>
    <mergeCell ref="B101:D101"/>
    <mergeCell ref="B102:D102"/>
    <mergeCell ref="B106:D106"/>
    <mergeCell ref="B107:D107"/>
    <mergeCell ref="B111:D111"/>
    <mergeCell ref="B115:D115"/>
    <mergeCell ref="B116:D116"/>
    <mergeCell ref="B117:D117"/>
    <mergeCell ref="B118:D118"/>
    <mergeCell ref="B119:D119"/>
    <mergeCell ref="B120:D120"/>
    <mergeCell ref="B121:D121"/>
    <mergeCell ref="B127:D127"/>
    <mergeCell ref="B129:D129"/>
    <mergeCell ref="B141:D141"/>
    <mergeCell ref="B142:D142"/>
    <mergeCell ref="B143:D143"/>
    <mergeCell ref="B144:D144"/>
    <mergeCell ref="B145:D145"/>
    <mergeCell ref="B146:D146"/>
    <mergeCell ref="B147:D147"/>
    <mergeCell ref="B148:D148"/>
    <mergeCell ref="B149:D149"/>
    <mergeCell ref="B150:D150"/>
    <mergeCell ref="B151:D151"/>
    <mergeCell ref="B153:D153"/>
    <mergeCell ref="B154:D154"/>
    <mergeCell ref="B155:D155"/>
    <mergeCell ref="B156:D156"/>
    <mergeCell ref="B157:D157"/>
    <mergeCell ref="B158:D158"/>
    <mergeCell ref="B160:D160"/>
    <mergeCell ref="B161:D161"/>
    <mergeCell ref="B162:D162"/>
    <mergeCell ref="B163:D163"/>
    <mergeCell ref="B164:D164"/>
    <mergeCell ref="B165:D165"/>
    <mergeCell ref="B166:D166"/>
    <mergeCell ref="B167:D167"/>
    <mergeCell ref="B168:D168"/>
    <mergeCell ref="B169:D169"/>
    <mergeCell ref="B170:D170"/>
    <mergeCell ref="B171:D171"/>
    <mergeCell ref="B172:D172"/>
    <mergeCell ref="B173:D173"/>
    <mergeCell ref="B174:D174"/>
    <mergeCell ref="B175:D175"/>
    <mergeCell ref="B176:D176"/>
    <mergeCell ref="B177:D177"/>
    <mergeCell ref="B178:D178"/>
    <mergeCell ref="B179:D179"/>
    <mergeCell ref="B180:D180"/>
    <mergeCell ref="B181:D181"/>
    <mergeCell ref="B182:D182"/>
    <mergeCell ref="B183:D183"/>
    <mergeCell ref="B184:D184"/>
    <mergeCell ref="B185:D185"/>
    <mergeCell ref="B186:D186"/>
    <mergeCell ref="B188:D188"/>
    <mergeCell ref="B189:D189"/>
    <mergeCell ref="B190:D190"/>
    <mergeCell ref="B191:D191"/>
    <mergeCell ref="B193:D193"/>
    <mergeCell ref="A3:A5"/>
    <mergeCell ref="B3:B5"/>
    <mergeCell ref="C3:C5"/>
    <mergeCell ref="D3:D5"/>
    <mergeCell ref="E3:E5"/>
    <mergeCell ref="F3:F5"/>
    <mergeCell ref="G3:G5"/>
    <mergeCell ref="H3:H5"/>
    <mergeCell ref="I3:I5"/>
    <mergeCell ref="J3: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F4:AF5"/>
    <mergeCell ref="AG4:AG5"/>
    <mergeCell ref="AH4:AH5"/>
    <mergeCell ref="AI4:AI5"/>
    <mergeCell ref="AJ4:AJ5"/>
    <mergeCell ref="AK4:AK5"/>
    <mergeCell ref="AL4:AL5"/>
    <mergeCell ref="AM3:AM5"/>
    <mergeCell ref="AN3:AN5"/>
  </mergeCells>
  <conditionalFormatting sqref="H128">
    <cfRule type="duplicateValues" dxfId="0" priority="1"/>
  </conditionalFormatting>
  <pageMargins left="0.590277777777778" right="0.393055555555556" top="0.354166666666667" bottom="0.0784722222222222" header="0.196527777777778" footer="0.275"/>
  <pageSetup paperSize="9" scale="14"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0"/>
  <sheetViews>
    <sheetView topLeftCell="A4" workbookViewId="0">
      <selection activeCell="I24" sqref="I24"/>
    </sheetView>
  </sheetViews>
  <sheetFormatPr defaultColWidth="9" defaultRowHeight="13.5" outlineLevelCol="6"/>
  <cols>
    <col min="1" max="1" width="6.375" customWidth="1"/>
    <col min="2" max="2" width="26.5" customWidth="1"/>
    <col min="5" max="5" width="9.25"/>
    <col min="6" max="6" width="16.25" customWidth="1"/>
    <col min="7" max="7" width="15.625" style="73" customWidth="1"/>
  </cols>
  <sheetData>
    <row r="1" spans="1:7">
      <c r="A1" s="74" t="s">
        <v>659</v>
      </c>
      <c r="B1" s="74"/>
      <c r="C1" s="74"/>
      <c r="D1" s="74"/>
      <c r="E1" s="74"/>
      <c r="F1" s="74"/>
      <c r="G1" s="75"/>
    </row>
    <row r="2" ht="47.1" customHeight="1" spans="1:7">
      <c r="A2" s="74"/>
      <c r="B2" s="74"/>
      <c r="C2" s="74"/>
      <c r="D2" s="74"/>
      <c r="E2" s="74"/>
      <c r="F2" s="74"/>
      <c r="G2" s="75"/>
    </row>
    <row r="3" spans="1:7">
      <c r="A3" s="2" t="s">
        <v>1</v>
      </c>
      <c r="B3" s="2" t="s">
        <v>2</v>
      </c>
      <c r="C3" s="2" t="s">
        <v>3</v>
      </c>
      <c r="D3" s="3" t="s">
        <v>4</v>
      </c>
      <c r="E3" s="4"/>
      <c r="F3" s="5" t="s">
        <v>5</v>
      </c>
      <c r="G3" s="6"/>
    </row>
    <row r="4" ht="27" spans="1:7">
      <c r="A4" s="2"/>
      <c r="B4" s="2"/>
      <c r="C4" s="7"/>
      <c r="D4" s="2" t="s">
        <v>8</v>
      </c>
      <c r="E4" s="8" t="s">
        <v>7</v>
      </c>
      <c r="F4" s="5" t="s">
        <v>9</v>
      </c>
      <c r="G4" s="6" t="s">
        <v>10</v>
      </c>
    </row>
    <row r="5" spans="1:7">
      <c r="A5" s="76" t="s">
        <v>11</v>
      </c>
      <c r="B5" s="77"/>
      <c r="C5" s="78">
        <v>61</v>
      </c>
      <c r="D5" s="79"/>
      <c r="E5" s="80"/>
      <c r="F5" s="81">
        <v>47008.8</v>
      </c>
      <c r="G5" s="69"/>
    </row>
    <row r="6" spans="1:7">
      <c r="A6" s="16" t="s">
        <v>15</v>
      </c>
      <c r="B6" s="17" t="s">
        <v>16</v>
      </c>
      <c r="C6" s="18">
        <f>C7+C25+C30+C37+C42+C49</f>
        <v>31</v>
      </c>
      <c r="D6" s="18"/>
      <c r="E6" s="18"/>
      <c r="F6" s="82">
        <f>F7+F25+F30+F37+F42+F49</f>
        <v>29034.8</v>
      </c>
      <c r="G6" s="83">
        <v>0.6176</v>
      </c>
    </row>
    <row r="7" spans="1:7">
      <c r="A7" s="23" t="s">
        <v>13</v>
      </c>
      <c r="B7" s="24" t="s">
        <v>18</v>
      </c>
      <c r="C7" s="25">
        <f>C8+C11+C16+C17+C22+C23+C24</f>
        <v>17</v>
      </c>
      <c r="D7" s="25"/>
      <c r="E7" s="25"/>
      <c r="F7" s="25">
        <f>F8+F11+F16+F17+F22+F23+F24</f>
        <v>18751</v>
      </c>
      <c r="G7" s="84">
        <v>0.3989</v>
      </c>
    </row>
    <row r="8" spans="1:7">
      <c r="A8" s="30">
        <v>1</v>
      </c>
      <c r="B8" s="31" t="s">
        <v>206</v>
      </c>
      <c r="C8" s="32">
        <f>C9+C10</f>
        <v>6</v>
      </c>
      <c r="D8" s="32"/>
      <c r="E8" s="32"/>
      <c r="F8" s="32">
        <f>F9+F10</f>
        <v>7795</v>
      </c>
      <c r="G8" s="85">
        <v>0.1658</v>
      </c>
    </row>
    <row r="9" spans="1:7">
      <c r="A9" s="36" t="s">
        <v>660</v>
      </c>
      <c r="B9" s="31" t="s">
        <v>208</v>
      </c>
      <c r="C9" s="32"/>
      <c r="D9" s="33"/>
      <c r="E9" s="34"/>
      <c r="F9" s="35"/>
      <c r="G9" s="15"/>
    </row>
    <row r="10" spans="1:7">
      <c r="A10" s="36" t="s">
        <v>661</v>
      </c>
      <c r="B10" s="31" t="s">
        <v>209</v>
      </c>
      <c r="C10" s="32">
        <v>6</v>
      </c>
      <c r="D10" s="33" t="s">
        <v>22</v>
      </c>
      <c r="E10" s="34">
        <v>10270</v>
      </c>
      <c r="F10" s="35">
        <v>7795</v>
      </c>
      <c r="G10" s="15">
        <f>F10/F5</f>
        <v>0.165820016677728</v>
      </c>
    </row>
    <row r="11" spans="1:7">
      <c r="A11" s="30">
        <v>2</v>
      </c>
      <c r="B11" s="31" t="s">
        <v>268</v>
      </c>
      <c r="C11" s="32">
        <f>C12+C13+C14+C15</f>
        <v>3</v>
      </c>
      <c r="D11" s="32"/>
      <c r="E11" s="32"/>
      <c r="F11" s="32">
        <f>F12+F13+F14+F15</f>
        <v>3682</v>
      </c>
      <c r="G11" s="85">
        <v>0.0783</v>
      </c>
    </row>
    <row r="12" spans="1:7">
      <c r="A12" s="36" t="s">
        <v>660</v>
      </c>
      <c r="B12" s="10" t="s">
        <v>32</v>
      </c>
      <c r="C12" s="32"/>
      <c r="D12" s="33"/>
      <c r="E12" s="34"/>
      <c r="F12" s="35"/>
      <c r="G12" s="15"/>
    </row>
    <row r="13" spans="1:7">
      <c r="A13" s="36" t="s">
        <v>661</v>
      </c>
      <c r="B13" s="10" t="s">
        <v>269</v>
      </c>
      <c r="C13" s="32"/>
      <c r="D13" s="33"/>
      <c r="E13" s="34"/>
      <c r="F13" s="35"/>
      <c r="G13" s="15"/>
    </row>
    <row r="14" spans="1:7">
      <c r="A14" s="36" t="s">
        <v>662</v>
      </c>
      <c r="B14" s="10" t="s">
        <v>35</v>
      </c>
      <c r="C14" s="32">
        <v>1</v>
      </c>
      <c r="D14" s="33" t="s">
        <v>28</v>
      </c>
      <c r="E14" s="34">
        <v>9</v>
      </c>
      <c r="F14" s="35">
        <v>3500</v>
      </c>
      <c r="G14" s="15">
        <f>F14/F5</f>
        <v>0.0744541447558755</v>
      </c>
    </row>
    <row r="15" spans="1:7">
      <c r="A15" s="36" t="s">
        <v>663</v>
      </c>
      <c r="B15" s="10" t="s">
        <v>279</v>
      </c>
      <c r="C15" s="32">
        <v>2</v>
      </c>
      <c r="D15" s="33" t="s">
        <v>33</v>
      </c>
      <c r="E15" s="34">
        <v>72500</v>
      </c>
      <c r="F15" s="35">
        <v>182</v>
      </c>
      <c r="G15" s="15">
        <f>F15/F5</f>
        <v>0.00387161552730553</v>
      </c>
    </row>
    <row r="16" spans="1:7">
      <c r="A16" s="30">
        <v>3</v>
      </c>
      <c r="B16" s="31" t="s">
        <v>50</v>
      </c>
      <c r="C16" s="32">
        <v>1</v>
      </c>
      <c r="D16" s="33" t="s">
        <v>25</v>
      </c>
      <c r="E16" s="34">
        <v>1</v>
      </c>
      <c r="F16" s="86">
        <v>380</v>
      </c>
      <c r="G16" s="15">
        <f>F16/F5</f>
        <v>0.00808359285920934</v>
      </c>
    </row>
    <row r="17" spans="1:7">
      <c r="A17" s="30">
        <v>4</v>
      </c>
      <c r="B17" s="31" t="s">
        <v>53</v>
      </c>
      <c r="C17" s="32">
        <f>C18+C19+C20+C21</f>
        <v>6</v>
      </c>
      <c r="D17" s="32"/>
      <c r="E17" s="32"/>
      <c r="F17" s="32">
        <f>F18+F19+F20+F21</f>
        <v>6514</v>
      </c>
      <c r="G17" s="85">
        <v>0.1386</v>
      </c>
    </row>
    <row r="18" spans="1:7">
      <c r="A18" s="36" t="s">
        <v>660</v>
      </c>
      <c r="B18" s="10" t="s">
        <v>307</v>
      </c>
      <c r="C18" s="32"/>
      <c r="D18" s="33"/>
      <c r="E18" s="34"/>
      <c r="F18" s="35"/>
      <c r="G18" s="15"/>
    </row>
    <row r="19" spans="1:7">
      <c r="A19" s="36" t="s">
        <v>661</v>
      </c>
      <c r="B19" s="10" t="s">
        <v>308</v>
      </c>
      <c r="C19" s="32">
        <v>4</v>
      </c>
      <c r="D19" s="33" t="s">
        <v>22</v>
      </c>
      <c r="E19" s="34">
        <v>26005</v>
      </c>
      <c r="F19" s="35">
        <v>1964</v>
      </c>
      <c r="G19" s="15">
        <f>F19/F5</f>
        <v>0.0417794115144398</v>
      </c>
    </row>
    <row r="20" spans="1:7">
      <c r="A20" s="36" t="s">
        <v>662</v>
      </c>
      <c r="B20" s="10" t="s">
        <v>344</v>
      </c>
      <c r="C20" s="32">
        <v>2</v>
      </c>
      <c r="D20" s="33" t="s">
        <v>22</v>
      </c>
      <c r="E20" s="34">
        <v>9798</v>
      </c>
      <c r="F20" s="35">
        <v>4550</v>
      </c>
      <c r="G20" s="15">
        <f>F20/F5</f>
        <v>0.0967903881826381</v>
      </c>
    </row>
    <row r="21" spans="1:7">
      <c r="A21" s="36" t="s">
        <v>663</v>
      </c>
      <c r="B21" s="10" t="s">
        <v>44</v>
      </c>
      <c r="C21" s="32"/>
      <c r="D21" s="33"/>
      <c r="E21" s="34"/>
      <c r="F21" s="35"/>
      <c r="G21" s="15"/>
    </row>
    <row r="22" spans="1:7">
      <c r="A22" s="30">
        <v>5</v>
      </c>
      <c r="B22" s="31" t="s">
        <v>55</v>
      </c>
      <c r="C22" s="32">
        <v>1</v>
      </c>
      <c r="D22" s="87" t="s">
        <v>664</v>
      </c>
      <c r="E22" s="87" t="s">
        <v>664</v>
      </c>
      <c r="F22" s="86">
        <v>380</v>
      </c>
      <c r="G22" s="15">
        <f>F22/F5</f>
        <v>0.00808359285920934</v>
      </c>
    </row>
    <row r="23" spans="1:7">
      <c r="A23" s="30">
        <v>6</v>
      </c>
      <c r="B23" s="31" t="s">
        <v>370</v>
      </c>
      <c r="C23" s="32"/>
      <c r="D23" s="33"/>
      <c r="E23" s="34"/>
      <c r="F23" s="35"/>
      <c r="G23" s="15"/>
    </row>
    <row r="24" spans="1:7">
      <c r="A24" s="30">
        <v>7</v>
      </c>
      <c r="B24" s="37" t="s">
        <v>371</v>
      </c>
      <c r="C24" s="32"/>
      <c r="D24" s="33"/>
      <c r="E24" s="34"/>
      <c r="F24" s="35"/>
      <c r="G24" s="15"/>
    </row>
    <row r="25" spans="1:7">
      <c r="A25" s="23" t="s">
        <v>42</v>
      </c>
      <c r="B25" s="38" t="s">
        <v>60</v>
      </c>
      <c r="C25" s="25">
        <v>1</v>
      </c>
      <c r="D25" s="25"/>
      <c r="E25" s="25"/>
      <c r="F25" s="25">
        <v>180</v>
      </c>
      <c r="G25" s="84">
        <v>0.0038</v>
      </c>
    </row>
    <row r="26" spans="1:7">
      <c r="A26" s="30">
        <v>1</v>
      </c>
      <c r="B26" s="37" t="s">
        <v>62</v>
      </c>
      <c r="C26" s="32"/>
      <c r="D26" s="33"/>
      <c r="E26" s="34"/>
      <c r="F26" s="35"/>
      <c r="G26" s="15"/>
    </row>
    <row r="27" spans="1:7">
      <c r="A27" s="30">
        <v>2</v>
      </c>
      <c r="B27" s="39" t="s">
        <v>65</v>
      </c>
      <c r="C27" s="32"/>
      <c r="D27" s="33"/>
      <c r="E27" s="34"/>
      <c r="F27" s="35"/>
      <c r="G27" s="15"/>
    </row>
    <row r="28" spans="1:7">
      <c r="A28" s="30">
        <v>3</v>
      </c>
      <c r="B28" s="37" t="s">
        <v>67</v>
      </c>
      <c r="C28" s="32">
        <v>1</v>
      </c>
      <c r="D28" s="33" t="s">
        <v>665</v>
      </c>
      <c r="E28" s="34">
        <v>5000</v>
      </c>
      <c r="F28" s="35">
        <v>180</v>
      </c>
      <c r="G28" s="15">
        <f>F28/F5</f>
        <v>0.00382907030173074</v>
      </c>
    </row>
    <row r="29" spans="1:7">
      <c r="A29" s="30">
        <v>4</v>
      </c>
      <c r="B29" s="37" t="s">
        <v>69</v>
      </c>
      <c r="C29" s="32"/>
      <c r="D29" s="33"/>
      <c r="E29" s="34"/>
      <c r="F29" s="35"/>
      <c r="G29" s="15"/>
    </row>
    <row r="30" spans="1:7">
      <c r="A30" s="23" t="s">
        <v>56</v>
      </c>
      <c r="B30" s="38" t="s">
        <v>379</v>
      </c>
      <c r="C30" s="25">
        <v>6</v>
      </c>
      <c r="D30" s="25"/>
      <c r="E30" s="25"/>
      <c r="F30" s="25">
        <v>9420</v>
      </c>
      <c r="G30" s="84">
        <v>0.2004</v>
      </c>
    </row>
    <row r="31" spans="1:7">
      <c r="A31" s="30">
        <v>1</v>
      </c>
      <c r="B31" s="37" t="s">
        <v>380</v>
      </c>
      <c r="C31" s="32"/>
      <c r="D31" s="33"/>
      <c r="E31" s="34"/>
      <c r="F31" s="35"/>
      <c r="G31" s="15"/>
    </row>
    <row r="32" spans="1:7">
      <c r="A32" s="36" t="s">
        <v>660</v>
      </c>
      <c r="B32" s="37" t="s">
        <v>74</v>
      </c>
      <c r="C32" s="32"/>
      <c r="D32" s="33"/>
      <c r="E32" s="34"/>
      <c r="F32" s="35"/>
      <c r="G32" s="15"/>
    </row>
    <row r="33" spans="1:7">
      <c r="A33" s="36" t="s">
        <v>661</v>
      </c>
      <c r="B33" s="37" t="s">
        <v>78</v>
      </c>
      <c r="C33" s="32">
        <v>1</v>
      </c>
      <c r="D33" s="33" t="s">
        <v>22</v>
      </c>
      <c r="E33" s="34">
        <v>140</v>
      </c>
      <c r="F33" s="35">
        <v>330</v>
      </c>
      <c r="G33" s="15">
        <f>F33/F5</f>
        <v>0.00701996221983969</v>
      </c>
    </row>
    <row r="34" spans="1:7">
      <c r="A34" s="36" t="s">
        <v>662</v>
      </c>
      <c r="B34" s="37" t="s">
        <v>389</v>
      </c>
      <c r="C34" s="32">
        <v>2</v>
      </c>
      <c r="D34" s="33" t="s">
        <v>20</v>
      </c>
      <c r="E34" s="34">
        <v>10</v>
      </c>
      <c r="F34" s="35">
        <v>850</v>
      </c>
      <c r="G34" s="15">
        <f>F34/F5</f>
        <v>0.018081720869284</v>
      </c>
    </row>
    <row r="35" spans="1:7">
      <c r="A35" s="36" t="s">
        <v>663</v>
      </c>
      <c r="B35" s="37" t="s">
        <v>407</v>
      </c>
      <c r="C35" s="32">
        <v>3</v>
      </c>
      <c r="D35" s="33" t="s">
        <v>25</v>
      </c>
      <c r="E35" s="62">
        <v>4</v>
      </c>
      <c r="F35" s="35">
        <v>8240</v>
      </c>
      <c r="G35" s="15">
        <f>F35/F5</f>
        <v>0.175286329368118</v>
      </c>
    </row>
    <row r="36" spans="1:7">
      <c r="A36" s="30">
        <v>2</v>
      </c>
      <c r="B36" s="39" t="s">
        <v>84</v>
      </c>
      <c r="C36" s="32"/>
      <c r="D36" s="33"/>
      <c r="E36" s="34"/>
      <c r="F36" s="35"/>
      <c r="G36" s="15"/>
    </row>
    <row r="37" spans="1:7">
      <c r="A37" s="23" t="s">
        <v>86</v>
      </c>
      <c r="B37" s="40" t="s">
        <v>87</v>
      </c>
      <c r="C37" s="25"/>
      <c r="D37" s="26"/>
      <c r="E37" s="27"/>
      <c r="F37" s="28"/>
      <c r="G37" s="29"/>
    </row>
    <row r="38" spans="1:7">
      <c r="A38" s="30">
        <v>1</v>
      </c>
      <c r="B38" s="39" t="s">
        <v>89</v>
      </c>
      <c r="C38" s="32"/>
      <c r="D38" s="33"/>
      <c r="E38" s="34"/>
      <c r="F38" s="35"/>
      <c r="G38" s="15"/>
    </row>
    <row r="39" spans="1:7">
      <c r="A39" s="30">
        <v>2</v>
      </c>
      <c r="B39" s="39" t="s">
        <v>91</v>
      </c>
      <c r="C39" s="32"/>
      <c r="D39" s="33"/>
      <c r="E39" s="34"/>
      <c r="F39" s="35"/>
      <c r="G39" s="15"/>
    </row>
    <row r="40" spans="1:7">
      <c r="A40" s="30">
        <v>3</v>
      </c>
      <c r="B40" s="39" t="s">
        <v>94</v>
      </c>
      <c r="C40" s="32"/>
      <c r="D40" s="33"/>
      <c r="E40" s="34"/>
      <c r="F40" s="35"/>
      <c r="G40" s="15"/>
    </row>
    <row r="41" spans="1:7">
      <c r="A41" s="30">
        <v>4</v>
      </c>
      <c r="B41" s="39" t="s">
        <v>96</v>
      </c>
      <c r="C41" s="32"/>
      <c r="D41" s="33"/>
      <c r="E41" s="34"/>
      <c r="F41" s="35"/>
      <c r="G41" s="15"/>
    </row>
    <row r="42" spans="1:7">
      <c r="A42" s="23" t="s">
        <v>98</v>
      </c>
      <c r="B42" s="40" t="s">
        <v>99</v>
      </c>
      <c r="C42" s="25">
        <f>C43</f>
        <v>1</v>
      </c>
      <c r="D42" s="25"/>
      <c r="E42" s="25"/>
      <c r="F42" s="25">
        <f>F43</f>
        <v>225</v>
      </c>
      <c r="G42" s="84">
        <v>0.0048</v>
      </c>
    </row>
    <row r="43" spans="1:7">
      <c r="A43" s="30">
        <v>1</v>
      </c>
      <c r="B43" s="37" t="s">
        <v>101</v>
      </c>
      <c r="C43" s="32">
        <v>1</v>
      </c>
      <c r="D43" s="87" t="s">
        <v>664</v>
      </c>
      <c r="E43" s="87" t="s">
        <v>664</v>
      </c>
      <c r="F43" s="35">
        <v>225</v>
      </c>
      <c r="G43" s="15">
        <f>F43/F5</f>
        <v>0.00478633787716342</v>
      </c>
    </row>
    <row r="44" spans="1:7">
      <c r="A44" s="30">
        <v>2</v>
      </c>
      <c r="B44" s="37" t="s">
        <v>104</v>
      </c>
      <c r="C44" s="32"/>
      <c r="D44" s="33"/>
      <c r="E44" s="34"/>
      <c r="F44" s="35"/>
      <c r="G44" s="15"/>
    </row>
    <row r="45" spans="1:7">
      <c r="A45" s="30">
        <v>3</v>
      </c>
      <c r="B45" s="37" t="s">
        <v>107</v>
      </c>
      <c r="C45" s="32"/>
      <c r="D45" s="33"/>
      <c r="E45" s="34"/>
      <c r="F45" s="35"/>
      <c r="G45" s="15"/>
    </row>
    <row r="46" spans="1:7">
      <c r="A46" s="30">
        <v>4</v>
      </c>
      <c r="B46" s="37" t="s">
        <v>109</v>
      </c>
      <c r="C46" s="32"/>
      <c r="D46" s="33"/>
      <c r="E46" s="34"/>
      <c r="F46" s="35"/>
      <c r="G46" s="15"/>
    </row>
    <row r="47" spans="1:7">
      <c r="A47" s="30">
        <v>5</v>
      </c>
      <c r="B47" s="37" t="s">
        <v>113</v>
      </c>
      <c r="C47" s="32"/>
      <c r="D47" s="33"/>
      <c r="E47" s="34"/>
      <c r="F47" s="35"/>
      <c r="G47" s="15"/>
    </row>
    <row r="48" spans="1:7">
      <c r="A48" s="30">
        <v>6</v>
      </c>
      <c r="B48" s="37" t="s">
        <v>115</v>
      </c>
      <c r="C48" s="32"/>
      <c r="D48" s="33"/>
      <c r="E48" s="34"/>
      <c r="F48" s="35"/>
      <c r="G48" s="15"/>
    </row>
    <row r="49" spans="1:7">
      <c r="A49" s="23" t="s">
        <v>111</v>
      </c>
      <c r="B49" s="38" t="s">
        <v>115</v>
      </c>
      <c r="C49" s="25">
        <v>6</v>
      </c>
      <c r="D49" s="26"/>
      <c r="E49" s="27"/>
      <c r="F49" s="28">
        <v>458.8</v>
      </c>
      <c r="G49" s="29">
        <f>F49/F5</f>
        <v>0.00975987474685591</v>
      </c>
    </row>
    <row r="50" spans="1:7">
      <c r="A50" s="16" t="s">
        <v>117</v>
      </c>
      <c r="B50" s="17" t="s">
        <v>118</v>
      </c>
      <c r="C50" s="18"/>
      <c r="D50" s="19"/>
      <c r="E50" s="20"/>
      <c r="F50" s="21"/>
      <c r="G50" s="22"/>
    </row>
    <row r="51" spans="1:7">
      <c r="A51" s="41" t="s">
        <v>13</v>
      </c>
      <c r="B51" s="38" t="s">
        <v>120</v>
      </c>
      <c r="C51" s="42"/>
      <c r="D51" s="43"/>
      <c r="E51" s="44"/>
      <c r="F51" s="45"/>
      <c r="G51" s="46"/>
    </row>
    <row r="52" spans="1:7">
      <c r="A52" s="30">
        <v>1</v>
      </c>
      <c r="B52" s="37" t="s">
        <v>122</v>
      </c>
      <c r="C52" s="32"/>
      <c r="D52" s="33"/>
      <c r="E52" s="34"/>
      <c r="F52" s="35"/>
      <c r="G52" s="15"/>
    </row>
    <row r="53" spans="1:7">
      <c r="A53" s="30">
        <v>2</v>
      </c>
      <c r="B53" s="37" t="s">
        <v>475</v>
      </c>
      <c r="C53" s="32"/>
      <c r="D53" s="33"/>
      <c r="E53" s="34"/>
      <c r="F53" s="35"/>
      <c r="G53" s="15"/>
    </row>
    <row r="54" spans="1:7">
      <c r="A54" s="23" t="s">
        <v>42</v>
      </c>
      <c r="B54" s="38" t="s">
        <v>476</v>
      </c>
      <c r="C54" s="25"/>
      <c r="D54" s="26"/>
      <c r="E54" s="27"/>
      <c r="F54" s="28"/>
      <c r="G54" s="29"/>
    </row>
    <row r="55" spans="1:7">
      <c r="A55" s="30">
        <v>1</v>
      </c>
      <c r="B55" s="37" t="s">
        <v>131</v>
      </c>
      <c r="C55" s="32"/>
      <c r="D55" s="33"/>
      <c r="E55" s="34"/>
      <c r="F55" s="35"/>
      <c r="G55" s="15"/>
    </row>
    <row r="56" spans="1:7">
      <c r="A56" s="30">
        <v>2</v>
      </c>
      <c r="B56" s="37" t="s">
        <v>133</v>
      </c>
      <c r="C56" s="32"/>
      <c r="D56" s="33"/>
      <c r="E56" s="34"/>
      <c r="F56" s="35"/>
      <c r="G56" s="15"/>
    </row>
    <row r="57" spans="1:7">
      <c r="A57" s="23" t="s">
        <v>56</v>
      </c>
      <c r="B57" s="38" t="s">
        <v>135</v>
      </c>
      <c r="C57" s="25"/>
      <c r="D57" s="26"/>
      <c r="E57" s="27"/>
      <c r="F57" s="28"/>
      <c r="G57" s="29"/>
    </row>
    <row r="58" spans="1:7">
      <c r="A58" s="30">
        <v>1</v>
      </c>
      <c r="B58" s="37" t="s">
        <v>137</v>
      </c>
      <c r="C58" s="32"/>
      <c r="D58" s="33"/>
      <c r="E58" s="34"/>
      <c r="F58" s="35"/>
      <c r="G58" s="15"/>
    </row>
    <row r="59" spans="1:7">
      <c r="A59" s="30">
        <v>2</v>
      </c>
      <c r="B59" s="47" t="s">
        <v>477</v>
      </c>
      <c r="C59" s="32"/>
      <c r="D59" s="33"/>
      <c r="E59" s="34"/>
      <c r="F59" s="35"/>
      <c r="G59" s="15"/>
    </row>
    <row r="60" spans="1:7">
      <c r="A60" s="23" t="s">
        <v>86</v>
      </c>
      <c r="B60" s="48" t="s">
        <v>141</v>
      </c>
      <c r="C60" s="25"/>
      <c r="D60" s="26"/>
      <c r="E60" s="27"/>
      <c r="F60" s="28"/>
      <c r="G60" s="29"/>
    </row>
    <row r="61" spans="1:7">
      <c r="A61" s="30">
        <v>1</v>
      </c>
      <c r="B61" s="47" t="s">
        <v>143</v>
      </c>
      <c r="C61" s="32"/>
      <c r="D61" s="33"/>
      <c r="E61" s="34"/>
      <c r="F61" s="35"/>
      <c r="G61" s="15"/>
    </row>
    <row r="62" spans="1:7">
      <c r="A62" s="30">
        <v>2</v>
      </c>
      <c r="B62" s="47" t="s">
        <v>145</v>
      </c>
      <c r="C62" s="32"/>
      <c r="D62" s="33"/>
      <c r="E62" s="34"/>
      <c r="F62" s="35"/>
      <c r="G62" s="15"/>
    </row>
    <row r="63" spans="1:7">
      <c r="A63" s="30">
        <v>3</v>
      </c>
      <c r="B63" s="47" t="s">
        <v>147</v>
      </c>
      <c r="C63" s="32"/>
      <c r="D63" s="33"/>
      <c r="E63" s="34"/>
      <c r="F63" s="35"/>
      <c r="G63" s="15"/>
    </row>
    <row r="64" spans="1:7">
      <c r="A64" s="23" t="s">
        <v>666</v>
      </c>
      <c r="B64" s="40" t="s">
        <v>151</v>
      </c>
      <c r="C64" s="25"/>
      <c r="D64" s="26"/>
      <c r="E64" s="27"/>
      <c r="F64" s="28"/>
      <c r="G64" s="29"/>
    </row>
    <row r="65" spans="1:7">
      <c r="A65" s="30">
        <v>1</v>
      </c>
      <c r="B65" s="40" t="s">
        <v>151</v>
      </c>
      <c r="C65" s="32"/>
      <c r="D65" s="33"/>
      <c r="E65" s="34"/>
      <c r="F65" s="35"/>
      <c r="G65" s="15"/>
    </row>
    <row r="66" spans="1:7">
      <c r="A66" s="16" t="s">
        <v>153</v>
      </c>
      <c r="B66" s="17" t="s">
        <v>154</v>
      </c>
      <c r="C66" s="18">
        <f>C67+C77</f>
        <v>26</v>
      </c>
      <c r="D66" s="18"/>
      <c r="E66" s="18"/>
      <c r="F66" s="18">
        <f>F67+F77</f>
        <v>17383</v>
      </c>
      <c r="G66" s="22">
        <v>0.3698</v>
      </c>
    </row>
    <row r="67" spans="1:7">
      <c r="A67" s="41" t="s">
        <v>13</v>
      </c>
      <c r="B67" s="52" t="s">
        <v>478</v>
      </c>
      <c r="C67" s="42">
        <f>C69+C71+C72</f>
        <v>9</v>
      </c>
      <c r="D67" s="42"/>
      <c r="E67" s="42"/>
      <c r="F67" s="42">
        <f>F69+F71+F72</f>
        <v>12565</v>
      </c>
      <c r="G67" s="88">
        <v>0.2673</v>
      </c>
    </row>
    <row r="68" spans="1:7">
      <c r="A68" s="30">
        <v>1</v>
      </c>
      <c r="B68" s="47" t="s">
        <v>17</v>
      </c>
      <c r="C68" s="32"/>
      <c r="D68" s="33"/>
      <c r="E68" s="54"/>
      <c r="F68" s="35"/>
      <c r="G68" s="15"/>
    </row>
    <row r="69" spans="1:7">
      <c r="A69" s="30">
        <v>2</v>
      </c>
      <c r="B69" s="55" t="s">
        <v>479</v>
      </c>
      <c r="C69" s="32">
        <v>3</v>
      </c>
      <c r="D69" s="33" t="s">
        <v>20</v>
      </c>
      <c r="E69" s="62">
        <v>7.9</v>
      </c>
      <c r="F69" s="35">
        <v>6040</v>
      </c>
      <c r="G69" s="15">
        <f>F69/F5</f>
        <v>0.128486581235854</v>
      </c>
    </row>
    <row r="70" spans="1:7">
      <c r="A70" s="30">
        <v>3</v>
      </c>
      <c r="B70" s="37" t="s">
        <v>23</v>
      </c>
      <c r="C70" s="32"/>
      <c r="D70" s="33"/>
      <c r="E70" s="89"/>
      <c r="F70" s="35"/>
      <c r="G70" s="15"/>
    </row>
    <row r="71" spans="1:7">
      <c r="A71" s="30">
        <v>4</v>
      </c>
      <c r="B71" s="37" t="s">
        <v>26</v>
      </c>
      <c r="C71" s="32">
        <v>3</v>
      </c>
      <c r="D71" s="33" t="s">
        <v>25</v>
      </c>
      <c r="E71" s="62">
        <v>4</v>
      </c>
      <c r="F71" s="35">
        <v>5605</v>
      </c>
      <c r="G71" s="15">
        <f>F71/F5</f>
        <v>0.119232994673338</v>
      </c>
    </row>
    <row r="72" ht="24" spans="1:7">
      <c r="A72" s="30">
        <v>5</v>
      </c>
      <c r="B72" s="56" t="s">
        <v>520</v>
      </c>
      <c r="C72" s="32">
        <v>3</v>
      </c>
      <c r="D72" s="33" t="s">
        <v>25</v>
      </c>
      <c r="E72" s="62">
        <v>7</v>
      </c>
      <c r="F72" s="35">
        <v>920</v>
      </c>
      <c r="G72" s="15">
        <f>F72/F5</f>
        <v>0.0195708037644016</v>
      </c>
    </row>
    <row r="73" ht="24" spans="1:7">
      <c r="A73" s="30">
        <v>6</v>
      </c>
      <c r="B73" s="37" t="s">
        <v>538</v>
      </c>
      <c r="C73" s="32"/>
      <c r="D73" s="33"/>
      <c r="E73" s="54"/>
      <c r="F73" s="35"/>
      <c r="G73" s="15"/>
    </row>
    <row r="74" ht="36" spans="1:7">
      <c r="A74" s="30">
        <v>7</v>
      </c>
      <c r="B74" s="57" t="s">
        <v>539</v>
      </c>
      <c r="C74" s="32"/>
      <c r="D74" s="33"/>
      <c r="E74" s="54"/>
      <c r="F74" s="35"/>
      <c r="G74" s="15"/>
    </row>
    <row r="75" spans="1:7">
      <c r="A75" s="30">
        <v>8</v>
      </c>
      <c r="B75" s="47" t="s">
        <v>36</v>
      </c>
      <c r="C75" s="32"/>
      <c r="D75" s="33"/>
      <c r="E75" s="54"/>
      <c r="F75" s="35"/>
      <c r="G75" s="15"/>
    </row>
    <row r="76" spans="1:7">
      <c r="A76" s="30">
        <v>9</v>
      </c>
      <c r="B76" s="47" t="s">
        <v>115</v>
      </c>
      <c r="C76" s="32"/>
      <c r="D76" s="33"/>
      <c r="E76" s="54"/>
      <c r="F76" s="35"/>
      <c r="G76" s="15"/>
    </row>
    <row r="77" spans="1:7">
      <c r="A77" s="58" t="s">
        <v>42</v>
      </c>
      <c r="B77" s="52" t="s">
        <v>43</v>
      </c>
      <c r="C77" s="58">
        <f>C79+C80+C81</f>
        <v>17</v>
      </c>
      <c r="D77" s="58"/>
      <c r="E77" s="58"/>
      <c r="F77" s="58">
        <f>F79+F80+F81</f>
        <v>4818</v>
      </c>
      <c r="G77" s="90">
        <v>0.1025</v>
      </c>
    </row>
    <row r="78" ht="24" spans="1:7">
      <c r="A78" s="30">
        <v>1</v>
      </c>
      <c r="B78" s="37" t="s">
        <v>46</v>
      </c>
      <c r="C78" s="32"/>
      <c r="D78" s="33"/>
      <c r="E78" s="54"/>
      <c r="F78" s="35"/>
      <c r="G78" s="15"/>
    </row>
    <row r="79" spans="1:7">
      <c r="A79" s="30">
        <v>2</v>
      </c>
      <c r="B79" s="37" t="s">
        <v>48</v>
      </c>
      <c r="C79" s="32">
        <v>5</v>
      </c>
      <c r="D79" s="33" t="s">
        <v>25</v>
      </c>
      <c r="E79" s="54">
        <v>307</v>
      </c>
      <c r="F79" s="35">
        <v>1228</v>
      </c>
      <c r="G79" s="15">
        <f>F79/F5</f>
        <v>0.0261227685029186</v>
      </c>
    </row>
    <row r="80" spans="1:7">
      <c r="A80" s="30">
        <v>3</v>
      </c>
      <c r="B80" s="37" t="s">
        <v>51</v>
      </c>
      <c r="C80" s="32">
        <v>1</v>
      </c>
      <c r="D80" s="33" t="s">
        <v>52</v>
      </c>
      <c r="E80" s="89">
        <v>176</v>
      </c>
      <c r="F80" s="35">
        <v>285</v>
      </c>
      <c r="G80" s="15">
        <f>F80/F5</f>
        <v>0.006062694644407</v>
      </c>
    </row>
    <row r="81" spans="1:7">
      <c r="A81" s="30">
        <v>4</v>
      </c>
      <c r="B81" s="37" t="s">
        <v>54</v>
      </c>
      <c r="C81" s="32">
        <v>11</v>
      </c>
      <c r="D81" s="87" t="s">
        <v>665</v>
      </c>
      <c r="E81" s="91" t="s">
        <v>667</v>
      </c>
      <c r="F81" s="35">
        <v>3305</v>
      </c>
      <c r="G81" s="15">
        <f>F81/F5</f>
        <v>0.0703059852623339</v>
      </c>
    </row>
    <row r="82" spans="1:7">
      <c r="A82" s="58" t="s">
        <v>56</v>
      </c>
      <c r="B82" s="52" t="s">
        <v>57</v>
      </c>
      <c r="C82" s="52"/>
      <c r="D82" s="52"/>
      <c r="E82" s="52"/>
      <c r="F82" s="52"/>
      <c r="G82" s="92"/>
    </row>
    <row r="83" spans="1:7">
      <c r="A83" s="30">
        <v>1</v>
      </c>
      <c r="B83" s="56" t="s">
        <v>59</v>
      </c>
      <c r="C83" s="32"/>
      <c r="D83" s="33"/>
      <c r="E83" s="54"/>
      <c r="F83" s="35"/>
      <c r="G83" s="15"/>
    </row>
    <row r="84" spans="1:7">
      <c r="A84" s="30">
        <v>2</v>
      </c>
      <c r="B84" s="37" t="s">
        <v>61</v>
      </c>
      <c r="C84" s="32"/>
      <c r="D84" s="33"/>
      <c r="E84" s="54"/>
      <c r="F84" s="35"/>
      <c r="G84" s="15"/>
    </row>
    <row r="85" ht="24" spans="1:7">
      <c r="A85" s="30">
        <v>3</v>
      </c>
      <c r="B85" s="37" t="s">
        <v>64</v>
      </c>
      <c r="C85" s="32"/>
      <c r="D85" s="33"/>
      <c r="E85" s="54"/>
      <c r="F85" s="35"/>
      <c r="G85" s="15"/>
    </row>
    <row r="86" spans="1:7">
      <c r="A86" s="30">
        <v>4</v>
      </c>
      <c r="B86" s="37" t="s">
        <v>626</v>
      </c>
      <c r="C86" s="32"/>
      <c r="D86" s="33"/>
      <c r="E86" s="54"/>
      <c r="F86" s="35"/>
      <c r="G86" s="15"/>
    </row>
    <row r="87" ht="24" spans="1:7">
      <c r="A87" s="30">
        <v>5</v>
      </c>
      <c r="B87" s="37" t="s">
        <v>68</v>
      </c>
      <c r="C87" s="32"/>
      <c r="D87" s="33"/>
      <c r="E87" s="54"/>
      <c r="F87" s="35"/>
      <c r="G87" s="15"/>
    </row>
    <row r="88" ht="36" spans="1:7">
      <c r="A88" s="30">
        <v>6</v>
      </c>
      <c r="B88" s="37" t="s">
        <v>627</v>
      </c>
      <c r="C88" s="11"/>
      <c r="D88" s="12"/>
      <c r="E88" s="59"/>
      <c r="F88" s="14"/>
      <c r="G88" s="15"/>
    </row>
    <row r="89" spans="1:7">
      <c r="A89" s="16" t="s">
        <v>72</v>
      </c>
      <c r="B89" s="17" t="s">
        <v>73</v>
      </c>
      <c r="C89" s="18">
        <v>1</v>
      </c>
      <c r="D89" s="19"/>
      <c r="E89" s="49"/>
      <c r="F89" s="93">
        <v>73</v>
      </c>
      <c r="G89" s="22">
        <v>0.0016</v>
      </c>
    </row>
    <row r="90" spans="1:7">
      <c r="A90" s="41" t="s">
        <v>13</v>
      </c>
      <c r="B90" s="52" t="s">
        <v>73</v>
      </c>
      <c r="C90" s="42">
        <f>C92</f>
        <v>1</v>
      </c>
      <c r="D90" s="42"/>
      <c r="E90" s="42"/>
      <c r="F90" s="42">
        <f>F92</f>
        <v>73</v>
      </c>
      <c r="G90" s="46">
        <v>0.0016</v>
      </c>
    </row>
    <row r="91" spans="1:7">
      <c r="A91" s="30">
        <v>1</v>
      </c>
      <c r="B91" s="37" t="s">
        <v>75</v>
      </c>
      <c r="C91" s="32"/>
      <c r="D91" s="33"/>
      <c r="E91" s="54"/>
      <c r="F91" s="35"/>
      <c r="G91" s="15"/>
    </row>
    <row r="92" spans="1:7">
      <c r="A92" s="30">
        <v>2</v>
      </c>
      <c r="B92" s="37" t="s">
        <v>77</v>
      </c>
      <c r="C92" s="32">
        <v>1</v>
      </c>
      <c r="D92" s="33" t="s">
        <v>665</v>
      </c>
      <c r="E92" s="54">
        <v>190.24</v>
      </c>
      <c r="F92" s="35">
        <v>73</v>
      </c>
      <c r="G92" s="15">
        <f>F92/F5</f>
        <v>0.00155290073347969</v>
      </c>
    </row>
    <row r="93" spans="1:7">
      <c r="A93" s="30">
        <v>3</v>
      </c>
      <c r="B93" s="47" t="s">
        <v>634</v>
      </c>
      <c r="C93" s="11"/>
      <c r="D93" s="12"/>
      <c r="E93" s="59"/>
      <c r="F93" s="14"/>
      <c r="G93" s="15"/>
    </row>
    <row r="94" ht="21.95" customHeight="1" spans="1:7">
      <c r="A94" s="16" t="s">
        <v>82</v>
      </c>
      <c r="B94" s="17" t="s">
        <v>83</v>
      </c>
      <c r="C94" s="18">
        <v>1</v>
      </c>
      <c r="D94" s="18"/>
      <c r="E94" s="18"/>
      <c r="F94" s="18">
        <v>270</v>
      </c>
      <c r="G94" s="22">
        <v>0.0057</v>
      </c>
    </row>
    <row r="95" spans="1:7">
      <c r="A95" s="58" t="s">
        <v>13</v>
      </c>
      <c r="B95" s="52" t="s">
        <v>85</v>
      </c>
      <c r="C95" s="52"/>
      <c r="D95" s="52"/>
      <c r="E95" s="52"/>
      <c r="F95" s="52"/>
      <c r="G95" s="92"/>
    </row>
    <row r="96" spans="1:7">
      <c r="A96" s="30">
        <v>1</v>
      </c>
      <c r="B96" s="60" t="s">
        <v>88</v>
      </c>
      <c r="C96" s="32"/>
      <c r="D96" s="33"/>
      <c r="E96" s="54"/>
      <c r="F96" s="35"/>
      <c r="G96" s="15"/>
    </row>
    <row r="97" spans="1:7">
      <c r="A97" s="58" t="s">
        <v>42</v>
      </c>
      <c r="B97" s="52" t="s">
        <v>90</v>
      </c>
      <c r="C97" s="58">
        <v>1</v>
      </c>
      <c r="D97" s="52"/>
      <c r="E97" s="52"/>
      <c r="F97" s="58">
        <v>270</v>
      </c>
      <c r="G97" s="90">
        <v>0.0057</v>
      </c>
    </row>
    <row r="98" spans="1:7">
      <c r="A98" s="30">
        <v>1</v>
      </c>
      <c r="B98" s="37" t="s">
        <v>635</v>
      </c>
      <c r="C98" s="32">
        <v>1</v>
      </c>
      <c r="D98" s="87" t="s">
        <v>664</v>
      </c>
      <c r="E98" s="87" t="s">
        <v>664</v>
      </c>
      <c r="F98" s="35">
        <v>270</v>
      </c>
      <c r="G98" s="15">
        <f>F98/F5</f>
        <v>0.00574360545259611</v>
      </c>
    </row>
    <row r="99" spans="1:7">
      <c r="A99" s="30">
        <v>2</v>
      </c>
      <c r="B99" s="37" t="s">
        <v>647</v>
      </c>
      <c r="C99" s="32"/>
      <c r="D99" s="33"/>
      <c r="E99" s="54"/>
      <c r="F99" s="35"/>
      <c r="G99" s="15"/>
    </row>
    <row r="100" spans="1:7">
      <c r="A100" s="30">
        <v>3</v>
      </c>
      <c r="B100" s="37" t="s">
        <v>97</v>
      </c>
      <c r="C100" s="32"/>
      <c r="D100" s="33"/>
      <c r="E100" s="54"/>
      <c r="F100" s="35"/>
      <c r="G100" s="15"/>
    </row>
    <row r="101" spans="1:7">
      <c r="A101" s="58" t="s">
        <v>56</v>
      </c>
      <c r="B101" s="52" t="s">
        <v>100</v>
      </c>
      <c r="C101" s="52"/>
      <c r="D101" s="52"/>
      <c r="E101" s="52"/>
      <c r="F101" s="52"/>
      <c r="G101" s="92"/>
    </row>
    <row r="102" spans="1:7">
      <c r="A102" s="30">
        <v>1</v>
      </c>
      <c r="B102" s="37" t="s">
        <v>103</v>
      </c>
      <c r="C102" s="32"/>
      <c r="D102" s="33"/>
      <c r="E102" s="54"/>
      <c r="F102" s="35"/>
      <c r="G102" s="15"/>
    </row>
    <row r="103" spans="1:7">
      <c r="A103" s="30">
        <v>2</v>
      </c>
      <c r="B103" s="37" t="s">
        <v>106</v>
      </c>
      <c r="C103" s="32"/>
      <c r="D103" s="33"/>
      <c r="E103" s="54"/>
      <c r="F103" s="35"/>
      <c r="G103" s="15"/>
    </row>
    <row r="104" spans="1:7">
      <c r="A104" s="30">
        <v>3</v>
      </c>
      <c r="B104" s="37" t="s">
        <v>108</v>
      </c>
      <c r="C104" s="32"/>
      <c r="D104" s="33"/>
      <c r="E104" s="54"/>
      <c r="F104" s="35"/>
      <c r="G104" s="15"/>
    </row>
    <row r="105" spans="1:7">
      <c r="A105" s="30">
        <v>4</v>
      </c>
      <c r="B105" s="37" t="s">
        <v>110</v>
      </c>
      <c r="C105" s="32"/>
      <c r="D105" s="33"/>
      <c r="E105" s="54"/>
      <c r="F105" s="35"/>
      <c r="G105" s="15"/>
    </row>
    <row r="106" spans="1:7">
      <c r="A106" s="30">
        <v>5</v>
      </c>
      <c r="B106" s="37" t="s">
        <v>112</v>
      </c>
      <c r="C106" s="32"/>
      <c r="D106" s="33"/>
      <c r="E106" s="54"/>
      <c r="F106" s="35"/>
      <c r="G106" s="15"/>
    </row>
    <row r="107" spans="1:7">
      <c r="A107" s="30">
        <v>6</v>
      </c>
      <c r="B107" s="37" t="s">
        <v>114</v>
      </c>
      <c r="C107" s="32"/>
      <c r="D107" s="33"/>
      <c r="E107" s="54"/>
      <c r="F107" s="35"/>
      <c r="G107" s="15"/>
    </row>
    <row r="108" spans="1:7">
      <c r="A108" s="58" t="s">
        <v>86</v>
      </c>
      <c r="B108" s="52" t="s">
        <v>116</v>
      </c>
      <c r="C108" s="52"/>
      <c r="D108" s="52"/>
      <c r="E108" s="52"/>
      <c r="F108" s="52"/>
      <c r="G108" s="92"/>
    </row>
    <row r="109" spans="1:7">
      <c r="A109" s="30">
        <v>1</v>
      </c>
      <c r="B109" s="37" t="s">
        <v>119</v>
      </c>
      <c r="C109" s="32"/>
      <c r="D109" s="33"/>
      <c r="E109" s="54"/>
      <c r="F109" s="35"/>
      <c r="G109" s="15"/>
    </row>
    <row r="110" spans="1:7">
      <c r="A110" s="30">
        <v>2</v>
      </c>
      <c r="B110" s="37" t="s">
        <v>121</v>
      </c>
      <c r="C110" s="32"/>
      <c r="D110" s="33"/>
      <c r="E110" s="54"/>
      <c r="F110" s="35"/>
      <c r="G110" s="15"/>
    </row>
    <row r="111" spans="1:7">
      <c r="A111" s="30">
        <v>3</v>
      </c>
      <c r="B111" s="37" t="s">
        <v>123</v>
      </c>
      <c r="C111" s="32"/>
      <c r="D111" s="33"/>
      <c r="E111" s="54"/>
      <c r="F111" s="35"/>
      <c r="G111" s="15"/>
    </row>
    <row r="112" spans="1:7">
      <c r="A112" s="30">
        <v>4</v>
      </c>
      <c r="B112" s="37" t="s">
        <v>125</v>
      </c>
      <c r="C112" s="32"/>
      <c r="D112" s="33"/>
      <c r="E112" s="54"/>
      <c r="F112" s="35"/>
      <c r="G112" s="15"/>
    </row>
    <row r="113" spans="1:7">
      <c r="A113" s="30">
        <v>5</v>
      </c>
      <c r="B113" s="37" t="s">
        <v>127</v>
      </c>
      <c r="C113" s="32"/>
      <c r="D113" s="33"/>
      <c r="E113" s="54"/>
      <c r="F113" s="35"/>
      <c r="G113" s="15"/>
    </row>
    <row r="114" spans="1:7">
      <c r="A114" s="16" t="s">
        <v>129</v>
      </c>
      <c r="B114" s="17" t="s">
        <v>130</v>
      </c>
      <c r="C114" s="18"/>
      <c r="D114" s="19"/>
      <c r="E114" s="61"/>
      <c r="F114" s="21"/>
      <c r="G114" s="22"/>
    </row>
    <row r="115" spans="1:7">
      <c r="A115" s="58" t="s">
        <v>13</v>
      </c>
      <c r="B115" s="52" t="s">
        <v>132</v>
      </c>
      <c r="C115" s="52"/>
      <c r="D115" s="52"/>
      <c r="E115" s="52"/>
      <c r="F115" s="52"/>
      <c r="G115" s="92"/>
    </row>
    <row r="116" spans="1:7">
      <c r="A116" s="30">
        <v>1</v>
      </c>
      <c r="B116" s="60" t="s">
        <v>134</v>
      </c>
      <c r="C116" s="32"/>
      <c r="D116" s="33"/>
      <c r="E116" s="62"/>
      <c r="F116" s="35"/>
      <c r="G116" s="15"/>
    </row>
    <row r="117" ht="24" spans="1:7">
      <c r="A117" s="30">
        <v>2</v>
      </c>
      <c r="B117" s="60" t="s">
        <v>136</v>
      </c>
      <c r="C117" s="32"/>
      <c r="D117" s="33"/>
      <c r="E117" s="62"/>
      <c r="F117" s="35"/>
      <c r="G117" s="15"/>
    </row>
    <row r="118" spans="1:7">
      <c r="A118" s="58" t="s">
        <v>42</v>
      </c>
      <c r="B118" s="52" t="s">
        <v>138</v>
      </c>
      <c r="C118" s="52"/>
      <c r="D118" s="52"/>
      <c r="E118" s="52"/>
      <c r="F118" s="52"/>
      <c r="G118" s="92"/>
    </row>
    <row r="119" spans="1:7">
      <c r="A119" s="30">
        <v>1</v>
      </c>
      <c r="B119" s="60" t="s">
        <v>140</v>
      </c>
      <c r="C119" s="32"/>
      <c r="D119" s="33"/>
      <c r="E119" s="62"/>
      <c r="F119" s="35"/>
      <c r="G119" s="15"/>
    </row>
    <row r="120" spans="1:7">
      <c r="A120" s="30">
        <v>2</v>
      </c>
      <c r="B120" s="60" t="s">
        <v>648</v>
      </c>
      <c r="C120" s="32"/>
      <c r="D120" s="33"/>
      <c r="E120" s="62"/>
      <c r="F120" s="35"/>
      <c r="G120" s="15"/>
    </row>
    <row r="121" spans="1:7">
      <c r="A121" s="30">
        <v>3</v>
      </c>
      <c r="B121" s="60" t="s">
        <v>144</v>
      </c>
      <c r="C121" s="32"/>
      <c r="D121" s="33"/>
      <c r="E121" s="62"/>
      <c r="F121" s="35"/>
      <c r="G121" s="15"/>
    </row>
    <row r="122" spans="1:7">
      <c r="A122" s="30">
        <v>4</v>
      </c>
      <c r="B122" s="60" t="s">
        <v>146</v>
      </c>
      <c r="C122" s="32"/>
      <c r="D122" s="33"/>
      <c r="E122" s="62"/>
      <c r="F122" s="35"/>
      <c r="G122" s="15"/>
    </row>
    <row r="123" spans="1:7">
      <c r="A123" s="16" t="s">
        <v>668</v>
      </c>
      <c r="B123" s="17" t="s">
        <v>149</v>
      </c>
      <c r="C123" s="18">
        <v>1</v>
      </c>
      <c r="D123" s="18"/>
      <c r="E123" s="18"/>
      <c r="F123" s="18">
        <v>200</v>
      </c>
      <c r="G123" s="22">
        <v>0.0043</v>
      </c>
    </row>
    <row r="124" spans="1:7">
      <c r="A124" s="41" t="s">
        <v>13</v>
      </c>
      <c r="B124" s="52" t="s">
        <v>149</v>
      </c>
      <c r="C124" s="42">
        <v>1</v>
      </c>
      <c r="D124" s="42"/>
      <c r="E124" s="42"/>
      <c r="F124" s="42">
        <v>200</v>
      </c>
      <c r="G124" s="46">
        <v>0.0043</v>
      </c>
    </row>
    <row r="125" spans="1:7">
      <c r="A125" s="63">
        <v>1</v>
      </c>
      <c r="B125" s="64" t="s">
        <v>149</v>
      </c>
      <c r="C125" s="65">
        <v>1</v>
      </c>
      <c r="D125" s="87" t="s">
        <v>664</v>
      </c>
      <c r="E125" s="87" t="s">
        <v>664</v>
      </c>
      <c r="F125" s="68">
        <v>200</v>
      </c>
      <c r="G125" s="69">
        <f>F125/F5</f>
        <v>0.0042545225574786</v>
      </c>
    </row>
    <row r="126" spans="1:7">
      <c r="A126" s="16" t="s">
        <v>152</v>
      </c>
      <c r="B126" s="17" t="s">
        <v>115</v>
      </c>
      <c r="C126" s="18">
        <v>1</v>
      </c>
      <c r="D126" s="18"/>
      <c r="E126" s="18"/>
      <c r="F126" s="18">
        <v>48</v>
      </c>
      <c r="G126" s="22">
        <v>0.001</v>
      </c>
    </row>
    <row r="127" spans="1:7">
      <c r="A127" s="41" t="s">
        <v>13</v>
      </c>
      <c r="B127" s="52" t="s">
        <v>115</v>
      </c>
      <c r="C127" s="42">
        <v>1</v>
      </c>
      <c r="D127" s="42"/>
      <c r="E127" s="42"/>
      <c r="F127" s="42">
        <v>48</v>
      </c>
      <c r="G127" s="46">
        <v>0.001</v>
      </c>
    </row>
    <row r="128" spans="1:7">
      <c r="A128" s="30">
        <v>1</v>
      </c>
      <c r="B128" s="60" t="s">
        <v>155</v>
      </c>
      <c r="C128" s="11"/>
      <c r="D128" s="12"/>
      <c r="E128" s="13"/>
      <c r="F128" s="12"/>
      <c r="G128" s="15"/>
    </row>
    <row r="129" spans="1:7">
      <c r="A129" s="30">
        <v>2</v>
      </c>
      <c r="B129" s="39" t="s">
        <v>156</v>
      </c>
      <c r="C129" s="9">
        <v>1</v>
      </c>
      <c r="D129" s="87" t="s">
        <v>664</v>
      </c>
      <c r="E129" s="87" t="s">
        <v>664</v>
      </c>
      <c r="F129" s="12">
        <v>48</v>
      </c>
      <c r="G129" s="94">
        <f>F129/F5</f>
        <v>0.00102108541379486</v>
      </c>
    </row>
    <row r="130" spans="1:7">
      <c r="A130" s="9">
        <v>3</v>
      </c>
      <c r="B130" s="39" t="s">
        <v>658</v>
      </c>
      <c r="C130" s="70"/>
      <c r="D130" s="71"/>
      <c r="E130" s="72"/>
      <c r="F130" s="71"/>
      <c r="G130" s="95"/>
    </row>
  </sheetData>
  <mergeCells count="7">
    <mergeCell ref="D3:E3"/>
    <mergeCell ref="F3:G3"/>
    <mergeCell ref="A5:B5"/>
    <mergeCell ref="A3:A4"/>
    <mergeCell ref="B3:B4"/>
    <mergeCell ref="C3:C4"/>
    <mergeCell ref="A1:G2"/>
  </mergeCells>
  <pageMargins left="0.511805555555556" right="0.668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A1" sqref="A1:O1"/>
    </sheetView>
  </sheetViews>
  <sheetFormatPr defaultColWidth="9" defaultRowHeight="13.5"/>
  <cols>
    <col min="1" max="1" width="7.25" customWidth="1"/>
    <col min="2" max="2" width="27.375" customWidth="1"/>
    <col min="3" max="3" width="10" customWidth="1"/>
    <col min="4" max="4" width="6.625" customWidth="1"/>
    <col min="7" max="7" width="13.625" customWidth="1"/>
    <col min="9" max="9" width="7.875" customWidth="1"/>
    <col min="10" max="10" width="39.75" customWidth="1"/>
    <col min="11" max="11" width="10.375" customWidth="1"/>
    <col min="12" max="12" width="7.375" customWidth="1"/>
    <col min="15" max="15" width="18.375" customWidth="1"/>
  </cols>
  <sheetData>
    <row r="1" ht="32.1" customHeight="1" spans="1:15">
      <c r="A1" s="1" t="s">
        <v>669</v>
      </c>
      <c r="B1" s="1"/>
      <c r="C1" s="1"/>
      <c r="D1" s="1"/>
      <c r="E1" s="1"/>
      <c r="F1" s="1"/>
      <c r="G1" s="1"/>
      <c r="H1" s="1"/>
      <c r="I1" s="1"/>
      <c r="J1" s="1"/>
      <c r="K1" s="1"/>
      <c r="L1" s="1"/>
      <c r="M1" s="1"/>
      <c r="N1" s="1"/>
      <c r="O1" s="1"/>
    </row>
    <row r="2" spans="1:15">
      <c r="A2" s="2" t="s">
        <v>1</v>
      </c>
      <c r="B2" s="2" t="s">
        <v>2</v>
      </c>
      <c r="C2" s="2" t="s">
        <v>3</v>
      </c>
      <c r="D2" s="3" t="s">
        <v>4</v>
      </c>
      <c r="E2" s="4"/>
      <c r="F2" s="5" t="s">
        <v>5</v>
      </c>
      <c r="G2" s="6"/>
      <c r="I2" s="2" t="s">
        <v>1</v>
      </c>
      <c r="J2" s="2" t="s">
        <v>2</v>
      </c>
      <c r="K2" s="2" t="s">
        <v>3</v>
      </c>
      <c r="L2" s="3" t="s">
        <v>4</v>
      </c>
      <c r="M2" s="4"/>
      <c r="N2" s="3" t="s">
        <v>5</v>
      </c>
      <c r="O2" s="4"/>
    </row>
    <row r="3" ht="38.1" customHeight="1" spans="1:15">
      <c r="A3" s="2"/>
      <c r="B3" s="2"/>
      <c r="C3" s="7"/>
      <c r="D3" s="2" t="s">
        <v>8</v>
      </c>
      <c r="E3" s="8" t="s">
        <v>7</v>
      </c>
      <c r="F3" s="5" t="s">
        <v>9</v>
      </c>
      <c r="G3" s="6" t="s">
        <v>10</v>
      </c>
      <c r="I3" s="2"/>
      <c r="J3" s="2"/>
      <c r="K3" s="2"/>
      <c r="L3" s="2" t="s">
        <v>8</v>
      </c>
      <c r="M3" s="2" t="s">
        <v>7</v>
      </c>
      <c r="N3" s="5" t="s">
        <v>9</v>
      </c>
      <c r="O3" s="6" t="s">
        <v>10</v>
      </c>
    </row>
    <row r="4" spans="1:15">
      <c r="A4" s="9" t="s">
        <v>11</v>
      </c>
      <c r="B4" s="10"/>
      <c r="C4" s="11"/>
      <c r="D4" s="12"/>
      <c r="E4" s="13"/>
      <c r="F4" s="14"/>
      <c r="G4" s="15"/>
      <c r="I4" s="50"/>
      <c r="J4" s="50"/>
      <c r="K4" s="50"/>
      <c r="L4" s="51"/>
      <c r="M4" s="51"/>
      <c r="N4" s="51"/>
      <c r="O4" s="51"/>
    </row>
    <row r="5" spans="1:15">
      <c r="A5" s="16" t="s">
        <v>15</v>
      </c>
      <c r="B5" s="17" t="s">
        <v>16</v>
      </c>
      <c r="C5" s="18"/>
      <c r="D5" s="19"/>
      <c r="E5" s="20"/>
      <c r="F5" s="21"/>
      <c r="G5" s="22"/>
      <c r="I5" s="16" t="s">
        <v>153</v>
      </c>
      <c r="J5" s="17" t="s">
        <v>154</v>
      </c>
      <c r="K5" s="18"/>
      <c r="L5" s="19"/>
      <c r="M5" s="49"/>
      <c r="N5" s="21"/>
      <c r="O5" s="22"/>
    </row>
    <row r="6" spans="1:15">
      <c r="A6" s="23" t="s">
        <v>13</v>
      </c>
      <c r="B6" s="24" t="s">
        <v>18</v>
      </c>
      <c r="C6" s="25"/>
      <c r="D6" s="26"/>
      <c r="E6" s="27"/>
      <c r="F6" s="28"/>
      <c r="G6" s="29"/>
      <c r="I6" s="41" t="s">
        <v>13</v>
      </c>
      <c r="J6" s="52" t="s">
        <v>478</v>
      </c>
      <c r="K6" s="42"/>
      <c r="L6" s="43"/>
      <c r="M6" s="53"/>
      <c r="N6" s="45"/>
      <c r="O6" s="46"/>
    </row>
    <row r="7" spans="1:15">
      <c r="A7" s="30">
        <v>1</v>
      </c>
      <c r="B7" s="31" t="s">
        <v>206</v>
      </c>
      <c r="C7" s="32"/>
      <c r="D7" s="33"/>
      <c r="E7" s="34"/>
      <c r="F7" s="35"/>
      <c r="G7" s="15"/>
      <c r="I7" s="30">
        <v>1</v>
      </c>
      <c r="J7" s="47" t="s">
        <v>17</v>
      </c>
      <c r="K7" s="32"/>
      <c r="L7" s="33"/>
      <c r="M7" s="54"/>
      <c r="N7" s="35"/>
      <c r="O7" s="15"/>
    </row>
    <row r="8" spans="1:15">
      <c r="A8" s="36" t="s">
        <v>660</v>
      </c>
      <c r="B8" s="31" t="s">
        <v>208</v>
      </c>
      <c r="C8" s="32"/>
      <c r="D8" s="33"/>
      <c r="E8" s="34"/>
      <c r="F8" s="35"/>
      <c r="G8" s="15"/>
      <c r="I8" s="30">
        <v>2</v>
      </c>
      <c r="J8" s="55" t="s">
        <v>479</v>
      </c>
      <c r="K8" s="32"/>
      <c r="L8" s="33"/>
      <c r="M8" s="54"/>
      <c r="N8" s="35"/>
      <c r="O8" s="15"/>
    </row>
    <row r="9" ht="18" customHeight="1" spans="1:15">
      <c r="A9" s="36" t="s">
        <v>661</v>
      </c>
      <c r="B9" s="31" t="s">
        <v>209</v>
      </c>
      <c r="C9" s="32"/>
      <c r="D9" s="33"/>
      <c r="E9" s="34"/>
      <c r="F9" s="35"/>
      <c r="G9" s="15"/>
      <c r="I9" s="30">
        <v>3</v>
      </c>
      <c r="J9" s="37" t="s">
        <v>23</v>
      </c>
      <c r="K9" s="32"/>
      <c r="L9" s="33"/>
      <c r="M9" s="54"/>
      <c r="N9" s="35"/>
      <c r="O9" s="15"/>
    </row>
    <row r="10" ht="18" customHeight="1" spans="1:15">
      <c r="A10" s="30">
        <v>2</v>
      </c>
      <c r="B10" s="31" t="s">
        <v>268</v>
      </c>
      <c r="C10" s="32"/>
      <c r="D10" s="33"/>
      <c r="E10" s="34"/>
      <c r="F10" s="35"/>
      <c r="G10" s="15"/>
      <c r="I10" s="30">
        <v>4</v>
      </c>
      <c r="J10" s="37" t="s">
        <v>26</v>
      </c>
      <c r="K10" s="32"/>
      <c r="L10" s="33"/>
      <c r="M10" s="54"/>
      <c r="N10" s="35"/>
      <c r="O10" s="15"/>
    </row>
    <row r="11" ht="27" customHeight="1" spans="1:15">
      <c r="A11" s="36" t="s">
        <v>660</v>
      </c>
      <c r="B11" s="10" t="s">
        <v>32</v>
      </c>
      <c r="C11" s="32"/>
      <c r="D11" s="33"/>
      <c r="E11" s="34"/>
      <c r="F11" s="35"/>
      <c r="G11" s="15"/>
      <c r="I11" s="30">
        <v>5</v>
      </c>
      <c r="J11" s="56" t="s">
        <v>520</v>
      </c>
      <c r="K11" s="32"/>
      <c r="L11" s="33"/>
      <c r="M11" s="54"/>
      <c r="N11" s="35"/>
      <c r="O11" s="15"/>
    </row>
    <row r="12" ht="27" customHeight="1" spans="1:15">
      <c r="A12" s="36" t="s">
        <v>661</v>
      </c>
      <c r="B12" s="10" t="s">
        <v>269</v>
      </c>
      <c r="C12" s="32"/>
      <c r="D12" s="33"/>
      <c r="E12" s="34"/>
      <c r="F12" s="35"/>
      <c r="G12" s="15"/>
      <c r="I12" s="30">
        <v>6</v>
      </c>
      <c r="J12" s="37" t="s">
        <v>538</v>
      </c>
      <c r="K12" s="32"/>
      <c r="L12" s="33"/>
      <c r="M12" s="54"/>
      <c r="N12" s="35"/>
      <c r="O12" s="15"/>
    </row>
    <row r="13" ht="27" customHeight="1" spans="1:15">
      <c r="A13" s="36" t="s">
        <v>662</v>
      </c>
      <c r="B13" s="10" t="s">
        <v>35</v>
      </c>
      <c r="C13" s="32"/>
      <c r="D13" s="33"/>
      <c r="E13" s="34"/>
      <c r="F13" s="35"/>
      <c r="G13" s="15"/>
      <c r="I13" s="30">
        <v>7</v>
      </c>
      <c r="J13" s="57" t="s">
        <v>539</v>
      </c>
      <c r="K13" s="32"/>
      <c r="L13" s="33"/>
      <c r="M13" s="54"/>
      <c r="N13" s="35"/>
      <c r="O13" s="15"/>
    </row>
    <row r="14" ht="18" customHeight="1" spans="1:15">
      <c r="A14" s="36" t="s">
        <v>663</v>
      </c>
      <c r="B14" s="10" t="s">
        <v>279</v>
      </c>
      <c r="C14" s="32"/>
      <c r="D14" s="33"/>
      <c r="E14" s="34"/>
      <c r="F14" s="35"/>
      <c r="G14" s="15"/>
      <c r="I14" s="30">
        <v>8</v>
      </c>
      <c r="J14" s="47" t="s">
        <v>36</v>
      </c>
      <c r="K14" s="32"/>
      <c r="L14" s="33"/>
      <c r="M14" s="54"/>
      <c r="N14" s="35"/>
      <c r="O14" s="15"/>
    </row>
    <row r="15" ht="18" customHeight="1" spans="1:15">
      <c r="A15" s="30">
        <v>3</v>
      </c>
      <c r="B15" s="31" t="s">
        <v>50</v>
      </c>
      <c r="C15" s="32"/>
      <c r="D15" s="33"/>
      <c r="E15" s="34"/>
      <c r="F15" s="35"/>
      <c r="G15" s="15"/>
      <c r="I15" s="30">
        <v>9</v>
      </c>
      <c r="J15" s="47" t="s">
        <v>115</v>
      </c>
      <c r="K15" s="32"/>
      <c r="L15" s="33"/>
      <c r="M15" s="54"/>
      <c r="N15" s="35"/>
      <c r="O15" s="15"/>
    </row>
    <row r="16" ht="18" customHeight="1" spans="1:15">
      <c r="A16" s="30">
        <v>4</v>
      </c>
      <c r="B16" s="31" t="s">
        <v>53</v>
      </c>
      <c r="C16" s="32"/>
      <c r="D16" s="33"/>
      <c r="E16" s="34"/>
      <c r="F16" s="35"/>
      <c r="G16" s="15"/>
      <c r="I16" s="58" t="s">
        <v>42</v>
      </c>
      <c r="J16" s="52" t="s">
        <v>43</v>
      </c>
      <c r="K16" s="52"/>
      <c r="L16" s="52"/>
      <c r="M16" s="52"/>
      <c r="N16" s="52"/>
      <c r="O16" s="52"/>
    </row>
    <row r="17" ht="24" customHeight="1" spans="1:15">
      <c r="A17" s="36" t="s">
        <v>660</v>
      </c>
      <c r="B17" s="10" t="s">
        <v>307</v>
      </c>
      <c r="C17" s="32"/>
      <c r="D17" s="33"/>
      <c r="E17" s="34"/>
      <c r="F17" s="35"/>
      <c r="G17" s="15"/>
      <c r="I17" s="30">
        <v>1</v>
      </c>
      <c r="J17" s="37" t="s">
        <v>46</v>
      </c>
      <c r="K17" s="32"/>
      <c r="L17" s="33"/>
      <c r="M17" s="54"/>
      <c r="N17" s="35"/>
      <c r="O17" s="15"/>
    </row>
    <row r="18" ht="24" customHeight="1" spans="1:15">
      <c r="A18" s="36" t="s">
        <v>661</v>
      </c>
      <c r="B18" s="10" t="s">
        <v>308</v>
      </c>
      <c r="C18" s="32"/>
      <c r="D18" s="33"/>
      <c r="E18" s="34"/>
      <c r="F18" s="35"/>
      <c r="G18" s="15"/>
      <c r="I18" s="30">
        <v>2</v>
      </c>
      <c r="J18" s="37" t="s">
        <v>48</v>
      </c>
      <c r="K18" s="32"/>
      <c r="L18" s="33"/>
      <c r="M18" s="54"/>
      <c r="N18" s="35"/>
      <c r="O18" s="15"/>
    </row>
    <row r="19" ht="24" customHeight="1" spans="1:15">
      <c r="A19" s="36" t="s">
        <v>662</v>
      </c>
      <c r="B19" s="10" t="s">
        <v>344</v>
      </c>
      <c r="C19" s="32"/>
      <c r="D19" s="33"/>
      <c r="E19" s="34"/>
      <c r="F19" s="35"/>
      <c r="G19" s="15"/>
      <c r="I19" s="30">
        <v>3</v>
      </c>
      <c r="J19" s="37" t="s">
        <v>51</v>
      </c>
      <c r="K19" s="32"/>
      <c r="L19" s="33"/>
      <c r="M19" s="54"/>
      <c r="N19" s="35"/>
      <c r="O19" s="15"/>
    </row>
    <row r="20" ht="24" customHeight="1" spans="1:15">
      <c r="A20" s="36" t="s">
        <v>663</v>
      </c>
      <c r="B20" s="10" t="s">
        <v>44</v>
      </c>
      <c r="C20" s="32"/>
      <c r="D20" s="33"/>
      <c r="E20" s="34"/>
      <c r="F20" s="35"/>
      <c r="G20" s="15"/>
      <c r="I20" s="30">
        <v>4</v>
      </c>
      <c r="J20" s="37" t="s">
        <v>54</v>
      </c>
      <c r="K20" s="32"/>
      <c r="L20" s="33"/>
      <c r="M20" s="54"/>
      <c r="N20" s="35"/>
      <c r="O20" s="15"/>
    </row>
    <row r="21" spans="1:15">
      <c r="A21" s="30">
        <v>5</v>
      </c>
      <c r="B21" s="31" t="s">
        <v>55</v>
      </c>
      <c r="C21" s="32"/>
      <c r="D21" s="33"/>
      <c r="E21" s="34"/>
      <c r="F21" s="35"/>
      <c r="G21" s="15"/>
      <c r="I21" s="58" t="s">
        <v>56</v>
      </c>
      <c r="J21" s="52" t="s">
        <v>57</v>
      </c>
      <c r="K21" s="52"/>
      <c r="L21" s="52"/>
      <c r="M21" s="52"/>
      <c r="N21" s="52"/>
      <c r="O21" s="52"/>
    </row>
    <row r="22" ht="21.95" customHeight="1" spans="1:15">
      <c r="A22" s="30">
        <v>6</v>
      </c>
      <c r="B22" s="31" t="s">
        <v>370</v>
      </c>
      <c r="C22" s="32"/>
      <c r="D22" s="33"/>
      <c r="E22" s="34"/>
      <c r="F22" s="35"/>
      <c r="G22" s="15"/>
      <c r="I22" s="30">
        <v>1</v>
      </c>
      <c r="J22" s="56" t="s">
        <v>59</v>
      </c>
      <c r="K22" s="32"/>
      <c r="L22" s="33"/>
      <c r="M22" s="54"/>
      <c r="N22" s="35"/>
      <c r="O22" s="15"/>
    </row>
    <row r="23" ht="29.1" customHeight="1" spans="1:15">
      <c r="A23" s="30">
        <v>7</v>
      </c>
      <c r="B23" s="37" t="s">
        <v>371</v>
      </c>
      <c r="C23" s="32"/>
      <c r="D23" s="33"/>
      <c r="E23" s="34"/>
      <c r="F23" s="35"/>
      <c r="G23" s="15"/>
      <c r="I23" s="30">
        <v>2</v>
      </c>
      <c r="J23" s="37" t="s">
        <v>61</v>
      </c>
      <c r="K23" s="32"/>
      <c r="L23" s="33"/>
      <c r="M23" s="54"/>
      <c r="N23" s="35"/>
      <c r="O23" s="15"/>
    </row>
    <row r="24" ht="29.1" customHeight="1" spans="1:15">
      <c r="A24" s="23" t="s">
        <v>42</v>
      </c>
      <c r="B24" s="38" t="s">
        <v>60</v>
      </c>
      <c r="C24" s="25"/>
      <c r="D24" s="26"/>
      <c r="E24" s="27"/>
      <c r="F24" s="28"/>
      <c r="G24" s="29"/>
      <c r="I24" s="30">
        <v>3</v>
      </c>
      <c r="J24" s="37" t="s">
        <v>64</v>
      </c>
      <c r="K24" s="32"/>
      <c r="L24" s="33"/>
      <c r="M24" s="54"/>
      <c r="N24" s="35"/>
      <c r="O24" s="15"/>
    </row>
    <row r="25" ht="29.1" customHeight="1" spans="1:15">
      <c r="A25" s="30">
        <v>1</v>
      </c>
      <c r="B25" s="37" t="s">
        <v>62</v>
      </c>
      <c r="C25" s="32"/>
      <c r="D25" s="33"/>
      <c r="E25" s="34"/>
      <c r="F25" s="35"/>
      <c r="G25" s="15"/>
      <c r="I25" s="30">
        <v>4</v>
      </c>
      <c r="J25" s="37" t="s">
        <v>626</v>
      </c>
      <c r="K25" s="32"/>
      <c r="L25" s="33"/>
      <c r="M25" s="54"/>
      <c r="N25" s="35"/>
      <c r="O25" s="15"/>
    </row>
    <row r="26" ht="29.1" customHeight="1" spans="1:15">
      <c r="A26" s="30">
        <v>2</v>
      </c>
      <c r="B26" s="39" t="s">
        <v>65</v>
      </c>
      <c r="C26" s="32"/>
      <c r="D26" s="33"/>
      <c r="E26" s="34"/>
      <c r="F26" s="35"/>
      <c r="G26" s="15"/>
      <c r="I26" s="30">
        <v>5</v>
      </c>
      <c r="J26" s="37" t="s">
        <v>68</v>
      </c>
      <c r="K26" s="32"/>
      <c r="L26" s="33"/>
      <c r="M26" s="54"/>
      <c r="N26" s="35"/>
      <c r="O26" s="15"/>
    </row>
    <row r="27" ht="24" spans="1:15">
      <c r="A27" s="30">
        <v>3</v>
      </c>
      <c r="B27" s="37" t="s">
        <v>67</v>
      </c>
      <c r="C27" s="32"/>
      <c r="D27" s="33"/>
      <c r="E27" s="34"/>
      <c r="F27" s="35"/>
      <c r="G27" s="15"/>
      <c r="I27" s="30">
        <v>6</v>
      </c>
      <c r="J27" s="37" t="s">
        <v>627</v>
      </c>
      <c r="K27" s="11"/>
      <c r="L27" s="12"/>
      <c r="M27" s="59"/>
      <c r="N27" s="14"/>
      <c r="O27" s="15"/>
    </row>
    <row r="28" spans="1:15">
      <c r="A28" s="30">
        <v>4</v>
      </c>
      <c r="B28" s="37" t="s">
        <v>69</v>
      </c>
      <c r="C28" s="32"/>
      <c r="D28" s="33"/>
      <c r="E28" s="34"/>
      <c r="F28" s="35"/>
      <c r="G28" s="15"/>
      <c r="I28" s="16" t="s">
        <v>72</v>
      </c>
      <c r="J28" s="17" t="s">
        <v>73</v>
      </c>
      <c r="K28" s="18"/>
      <c r="L28" s="19"/>
      <c r="M28" s="49"/>
      <c r="N28" s="21"/>
      <c r="O28" s="22"/>
    </row>
    <row r="29" spans="1:15">
      <c r="A29" s="23" t="s">
        <v>56</v>
      </c>
      <c r="B29" s="38" t="s">
        <v>379</v>
      </c>
      <c r="C29" s="25"/>
      <c r="D29" s="26"/>
      <c r="E29" s="27"/>
      <c r="F29" s="28"/>
      <c r="G29" s="29"/>
      <c r="I29" s="41" t="s">
        <v>13</v>
      </c>
      <c r="J29" s="52" t="s">
        <v>73</v>
      </c>
      <c r="K29" s="42"/>
      <c r="L29" s="43"/>
      <c r="M29" s="53"/>
      <c r="N29" s="45"/>
      <c r="O29" s="46"/>
    </row>
    <row r="30" spans="1:15">
      <c r="A30" s="30">
        <v>1</v>
      </c>
      <c r="B30" s="37" t="s">
        <v>380</v>
      </c>
      <c r="C30" s="32"/>
      <c r="D30" s="33"/>
      <c r="E30" s="34"/>
      <c r="F30" s="35"/>
      <c r="G30" s="15"/>
      <c r="I30" s="30">
        <v>1</v>
      </c>
      <c r="J30" s="37" t="s">
        <v>75</v>
      </c>
      <c r="K30" s="32"/>
      <c r="L30" s="33"/>
      <c r="M30" s="54"/>
      <c r="N30" s="35"/>
      <c r="O30" s="15"/>
    </row>
    <row r="31" spans="1:15">
      <c r="A31" s="36" t="s">
        <v>660</v>
      </c>
      <c r="B31" s="37" t="s">
        <v>74</v>
      </c>
      <c r="C31" s="32"/>
      <c r="D31" s="33"/>
      <c r="E31" s="34"/>
      <c r="F31" s="35"/>
      <c r="G31" s="15"/>
      <c r="I31" s="30">
        <v>2</v>
      </c>
      <c r="J31" s="37" t="s">
        <v>77</v>
      </c>
      <c r="K31" s="32"/>
      <c r="L31" s="33"/>
      <c r="M31" s="54"/>
      <c r="N31" s="35"/>
      <c r="O31" s="15"/>
    </row>
    <row r="32" spans="1:15">
      <c r="A32" s="36" t="s">
        <v>661</v>
      </c>
      <c r="B32" s="37" t="s">
        <v>78</v>
      </c>
      <c r="C32" s="32"/>
      <c r="D32" s="33"/>
      <c r="E32" s="34"/>
      <c r="F32" s="35"/>
      <c r="G32" s="15"/>
      <c r="I32" s="30">
        <v>3</v>
      </c>
      <c r="J32" s="47" t="s">
        <v>634</v>
      </c>
      <c r="K32" s="11"/>
      <c r="L32" s="12"/>
      <c r="M32" s="59"/>
      <c r="N32" s="14"/>
      <c r="O32" s="15"/>
    </row>
    <row r="33" spans="1:15">
      <c r="A33" s="36" t="s">
        <v>662</v>
      </c>
      <c r="B33" s="37" t="s">
        <v>389</v>
      </c>
      <c r="C33" s="32"/>
      <c r="D33" s="33"/>
      <c r="E33" s="34"/>
      <c r="F33" s="35"/>
      <c r="G33" s="15"/>
      <c r="I33" s="16" t="s">
        <v>82</v>
      </c>
      <c r="J33" s="17" t="s">
        <v>83</v>
      </c>
      <c r="K33" s="18"/>
      <c r="L33" s="19"/>
      <c r="M33" s="49"/>
      <c r="N33" s="21"/>
      <c r="O33" s="22"/>
    </row>
    <row r="34" spans="1:15">
      <c r="A34" s="36" t="s">
        <v>663</v>
      </c>
      <c r="B34" s="37" t="s">
        <v>407</v>
      </c>
      <c r="C34" s="32"/>
      <c r="D34" s="33"/>
      <c r="E34" s="34"/>
      <c r="F34" s="35"/>
      <c r="G34" s="15"/>
      <c r="I34" s="58" t="s">
        <v>13</v>
      </c>
      <c r="J34" s="52" t="s">
        <v>85</v>
      </c>
      <c r="K34" s="52"/>
      <c r="L34" s="52"/>
      <c r="M34" s="52"/>
      <c r="N34" s="52"/>
      <c r="O34" s="52"/>
    </row>
    <row r="35" spans="1:15">
      <c r="A35" s="30">
        <v>2</v>
      </c>
      <c r="B35" s="39" t="s">
        <v>84</v>
      </c>
      <c r="C35" s="32"/>
      <c r="D35" s="33"/>
      <c r="E35" s="34"/>
      <c r="F35" s="35"/>
      <c r="G35" s="15"/>
      <c r="I35" s="30">
        <v>1</v>
      </c>
      <c r="J35" s="60" t="s">
        <v>88</v>
      </c>
      <c r="K35" s="32"/>
      <c r="L35" s="33"/>
      <c r="M35" s="54"/>
      <c r="N35" s="35"/>
      <c r="O35" s="15"/>
    </row>
    <row r="36" spans="1:15">
      <c r="A36" s="23" t="s">
        <v>86</v>
      </c>
      <c r="B36" s="40" t="s">
        <v>87</v>
      </c>
      <c r="C36" s="25"/>
      <c r="D36" s="26"/>
      <c r="E36" s="27"/>
      <c r="F36" s="28"/>
      <c r="G36" s="29"/>
      <c r="I36" s="58" t="s">
        <v>42</v>
      </c>
      <c r="J36" s="52" t="s">
        <v>90</v>
      </c>
      <c r="K36" s="52"/>
      <c r="L36" s="52"/>
      <c r="M36" s="52"/>
      <c r="N36" s="52"/>
      <c r="O36" s="52"/>
    </row>
    <row r="37" spans="1:15">
      <c r="A37" s="30">
        <v>1</v>
      </c>
      <c r="B37" s="39" t="s">
        <v>89</v>
      </c>
      <c r="C37" s="32"/>
      <c r="D37" s="33"/>
      <c r="E37" s="34"/>
      <c r="F37" s="35"/>
      <c r="G37" s="15"/>
      <c r="I37" s="30">
        <v>1</v>
      </c>
      <c r="J37" s="37" t="s">
        <v>635</v>
      </c>
      <c r="K37" s="32"/>
      <c r="L37" s="33"/>
      <c r="M37" s="54"/>
      <c r="N37" s="35"/>
      <c r="O37" s="15"/>
    </row>
    <row r="38" spans="1:15">
      <c r="A38" s="30">
        <v>2</v>
      </c>
      <c r="B38" s="39" t="s">
        <v>91</v>
      </c>
      <c r="C38" s="32"/>
      <c r="D38" s="33"/>
      <c r="E38" s="34"/>
      <c r="F38" s="35"/>
      <c r="G38" s="15"/>
      <c r="I38" s="30">
        <v>2</v>
      </c>
      <c r="J38" s="37" t="s">
        <v>647</v>
      </c>
      <c r="K38" s="32"/>
      <c r="L38" s="33"/>
      <c r="M38" s="54"/>
      <c r="N38" s="35"/>
      <c r="O38" s="15"/>
    </row>
    <row r="39" spans="1:15">
      <c r="A39" s="30">
        <v>3</v>
      </c>
      <c r="B39" s="39" t="s">
        <v>94</v>
      </c>
      <c r="C39" s="32"/>
      <c r="D39" s="33"/>
      <c r="E39" s="34"/>
      <c r="F39" s="35"/>
      <c r="G39" s="15"/>
      <c r="I39" s="30">
        <v>3</v>
      </c>
      <c r="J39" s="37" t="s">
        <v>97</v>
      </c>
      <c r="K39" s="32"/>
      <c r="L39" s="33"/>
      <c r="M39" s="54"/>
      <c r="N39" s="35"/>
      <c r="O39" s="15"/>
    </row>
    <row r="40" spans="1:15">
      <c r="A40" s="30">
        <v>4</v>
      </c>
      <c r="B40" s="39" t="s">
        <v>96</v>
      </c>
      <c r="C40" s="32"/>
      <c r="D40" s="33"/>
      <c r="E40" s="34"/>
      <c r="F40" s="35"/>
      <c r="G40" s="15"/>
      <c r="I40" s="58" t="s">
        <v>56</v>
      </c>
      <c r="J40" s="52" t="s">
        <v>100</v>
      </c>
      <c r="K40" s="52"/>
      <c r="L40" s="52"/>
      <c r="M40" s="52"/>
      <c r="N40" s="52"/>
      <c r="O40" s="52"/>
    </row>
    <row r="41" spans="1:15">
      <c r="A41" s="23" t="s">
        <v>98</v>
      </c>
      <c r="B41" s="40" t="s">
        <v>99</v>
      </c>
      <c r="C41" s="25"/>
      <c r="D41" s="26"/>
      <c r="E41" s="27"/>
      <c r="F41" s="28"/>
      <c r="G41" s="29"/>
      <c r="I41" s="30">
        <v>1</v>
      </c>
      <c r="J41" s="37" t="s">
        <v>103</v>
      </c>
      <c r="K41" s="32"/>
      <c r="L41" s="33"/>
      <c r="M41" s="54"/>
      <c r="N41" s="35"/>
      <c r="O41" s="15"/>
    </row>
    <row r="42" spans="1:15">
      <c r="A42" s="30">
        <v>1</v>
      </c>
      <c r="B42" s="37" t="s">
        <v>101</v>
      </c>
      <c r="C42" s="32"/>
      <c r="D42" s="33"/>
      <c r="E42" s="34"/>
      <c r="F42" s="35"/>
      <c r="G42" s="15"/>
      <c r="I42" s="30">
        <v>2</v>
      </c>
      <c r="J42" s="37" t="s">
        <v>106</v>
      </c>
      <c r="K42" s="32"/>
      <c r="L42" s="33"/>
      <c r="M42" s="54"/>
      <c r="N42" s="35"/>
      <c r="O42" s="15"/>
    </row>
    <row r="43" spans="1:15">
      <c r="A43" s="30">
        <v>2</v>
      </c>
      <c r="B43" s="37" t="s">
        <v>104</v>
      </c>
      <c r="C43" s="32"/>
      <c r="D43" s="33"/>
      <c r="E43" s="34"/>
      <c r="F43" s="35"/>
      <c r="G43" s="15"/>
      <c r="I43" s="30">
        <v>3</v>
      </c>
      <c r="J43" s="37" t="s">
        <v>108</v>
      </c>
      <c r="K43" s="32"/>
      <c r="L43" s="33"/>
      <c r="M43" s="54"/>
      <c r="N43" s="35"/>
      <c r="O43" s="15"/>
    </row>
    <row r="44" spans="1:15">
      <c r="A44" s="30">
        <v>3</v>
      </c>
      <c r="B44" s="37" t="s">
        <v>107</v>
      </c>
      <c r="C44" s="32"/>
      <c r="D44" s="33"/>
      <c r="E44" s="34"/>
      <c r="F44" s="35"/>
      <c r="G44" s="15"/>
      <c r="I44" s="30">
        <v>4</v>
      </c>
      <c r="J44" s="37" t="s">
        <v>110</v>
      </c>
      <c r="K44" s="32"/>
      <c r="L44" s="33"/>
      <c r="M44" s="54"/>
      <c r="N44" s="35"/>
      <c r="O44" s="15"/>
    </row>
    <row r="45" spans="1:15">
      <c r="A45" s="30">
        <v>4</v>
      </c>
      <c r="B45" s="37" t="s">
        <v>109</v>
      </c>
      <c r="C45" s="32"/>
      <c r="D45" s="33"/>
      <c r="E45" s="34"/>
      <c r="F45" s="35"/>
      <c r="G45" s="15"/>
      <c r="I45" s="30">
        <v>5</v>
      </c>
      <c r="J45" s="37" t="s">
        <v>112</v>
      </c>
      <c r="K45" s="32"/>
      <c r="L45" s="33"/>
      <c r="M45" s="54"/>
      <c r="N45" s="35"/>
      <c r="O45" s="15"/>
    </row>
    <row r="46" spans="1:15">
      <c r="A46" s="30">
        <v>5</v>
      </c>
      <c r="B46" s="37" t="s">
        <v>113</v>
      </c>
      <c r="C46" s="32"/>
      <c r="D46" s="33"/>
      <c r="E46" s="34"/>
      <c r="F46" s="35"/>
      <c r="G46" s="15"/>
      <c r="I46" s="30">
        <v>6</v>
      </c>
      <c r="J46" s="37" t="s">
        <v>114</v>
      </c>
      <c r="K46" s="32"/>
      <c r="L46" s="33"/>
      <c r="M46" s="54"/>
      <c r="N46" s="35"/>
      <c r="O46" s="15"/>
    </row>
    <row r="47" spans="1:15">
      <c r="A47" s="30">
        <v>6</v>
      </c>
      <c r="B47" s="37" t="s">
        <v>115</v>
      </c>
      <c r="C47" s="32"/>
      <c r="D47" s="33"/>
      <c r="E47" s="34"/>
      <c r="F47" s="35"/>
      <c r="G47" s="15"/>
      <c r="I47" s="58" t="s">
        <v>86</v>
      </c>
      <c r="J47" s="52" t="s">
        <v>116</v>
      </c>
      <c r="K47" s="52"/>
      <c r="L47" s="52"/>
      <c r="M47" s="52"/>
      <c r="N47" s="52"/>
      <c r="O47" s="52"/>
    </row>
    <row r="48" spans="1:15">
      <c r="A48" s="16" t="s">
        <v>117</v>
      </c>
      <c r="B48" s="17" t="s">
        <v>118</v>
      </c>
      <c r="C48" s="18"/>
      <c r="D48" s="19"/>
      <c r="E48" s="20"/>
      <c r="F48" s="21"/>
      <c r="G48" s="22"/>
      <c r="I48" s="30">
        <v>1</v>
      </c>
      <c r="J48" s="37" t="s">
        <v>119</v>
      </c>
      <c r="K48" s="32"/>
      <c r="L48" s="33"/>
      <c r="M48" s="54"/>
      <c r="N48" s="35"/>
      <c r="O48" s="15"/>
    </row>
    <row r="49" spans="1:15">
      <c r="A49" s="41" t="s">
        <v>13</v>
      </c>
      <c r="B49" s="38" t="s">
        <v>120</v>
      </c>
      <c r="C49" s="42"/>
      <c r="D49" s="43"/>
      <c r="E49" s="44"/>
      <c r="F49" s="45"/>
      <c r="G49" s="46"/>
      <c r="I49" s="30">
        <v>2</v>
      </c>
      <c r="J49" s="37" t="s">
        <v>121</v>
      </c>
      <c r="K49" s="32"/>
      <c r="L49" s="33"/>
      <c r="M49" s="54"/>
      <c r="N49" s="35"/>
      <c r="O49" s="15"/>
    </row>
    <row r="50" spans="1:15">
      <c r="A50" s="30">
        <v>1</v>
      </c>
      <c r="B50" s="37" t="s">
        <v>122</v>
      </c>
      <c r="C50" s="32"/>
      <c r="D50" s="33"/>
      <c r="E50" s="34"/>
      <c r="F50" s="35"/>
      <c r="G50" s="15"/>
      <c r="I50" s="30">
        <v>3</v>
      </c>
      <c r="J50" s="37" t="s">
        <v>123</v>
      </c>
      <c r="K50" s="32"/>
      <c r="L50" s="33"/>
      <c r="M50" s="54"/>
      <c r="N50" s="35"/>
      <c r="O50" s="15"/>
    </row>
    <row r="51" spans="1:15">
      <c r="A51" s="30">
        <v>2</v>
      </c>
      <c r="B51" s="37" t="s">
        <v>475</v>
      </c>
      <c r="C51" s="32"/>
      <c r="D51" s="33"/>
      <c r="E51" s="34"/>
      <c r="F51" s="35"/>
      <c r="G51" s="15"/>
      <c r="I51" s="30">
        <v>4</v>
      </c>
      <c r="J51" s="37" t="s">
        <v>125</v>
      </c>
      <c r="K51" s="32"/>
      <c r="L51" s="33"/>
      <c r="M51" s="54"/>
      <c r="N51" s="35"/>
      <c r="O51" s="15"/>
    </row>
    <row r="52" spans="1:15">
      <c r="A52" s="23" t="s">
        <v>42</v>
      </c>
      <c r="B52" s="38" t="s">
        <v>476</v>
      </c>
      <c r="C52" s="25"/>
      <c r="D52" s="26"/>
      <c r="E52" s="27"/>
      <c r="F52" s="28"/>
      <c r="G52" s="29"/>
      <c r="I52" s="30">
        <v>5</v>
      </c>
      <c r="J52" s="37" t="s">
        <v>127</v>
      </c>
      <c r="K52" s="32"/>
      <c r="L52" s="33"/>
      <c r="M52" s="54"/>
      <c r="N52" s="35"/>
      <c r="O52" s="15"/>
    </row>
    <row r="53" spans="1:15">
      <c r="A53" s="30">
        <v>1</v>
      </c>
      <c r="B53" s="37" t="s">
        <v>131</v>
      </c>
      <c r="C53" s="32"/>
      <c r="D53" s="33"/>
      <c r="E53" s="34"/>
      <c r="F53" s="35"/>
      <c r="G53" s="15"/>
      <c r="I53" s="16" t="s">
        <v>129</v>
      </c>
      <c r="J53" s="17" t="s">
        <v>130</v>
      </c>
      <c r="K53" s="18"/>
      <c r="L53" s="19"/>
      <c r="M53" s="61"/>
      <c r="N53" s="21"/>
      <c r="O53" s="22"/>
    </row>
    <row r="54" spans="1:15">
      <c r="A54" s="30">
        <v>2</v>
      </c>
      <c r="B54" s="37" t="s">
        <v>133</v>
      </c>
      <c r="C54" s="32"/>
      <c r="D54" s="33"/>
      <c r="E54" s="34"/>
      <c r="F54" s="35"/>
      <c r="G54" s="15"/>
      <c r="I54" s="58" t="s">
        <v>13</v>
      </c>
      <c r="J54" s="52" t="s">
        <v>132</v>
      </c>
      <c r="K54" s="52"/>
      <c r="L54" s="52"/>
      <c r="M54" s="52"/>
      <c r="N54" s="52"/>
      <c r="O54" s="52"/>
    </row>
    <row r="55" spans="1:15">
      <c r="A55" s="23" t="s">
        <v>56</v>
      </c>
      <c r="B55" s="38" t="s">
        <v>135</v>
      </c>
      <c r="C55" s="25"/>
      <c r="D55" s="26"/>
      <c r="E55" s="27"/>
      <c r="F55" s="28"/>
      <c r="G55" s="29"/>
      <c r="I55" s="30">
        <v>1</v>
      </c>
      <c r="J55" s="60" t="s">
        <v>134</v>
      </c>
      <c r="K55" s="32"/>
      <c r="L55" s="33"/>
      <c r="M55" s="62"/>
      <c r="N55" s="35"/>
      <c r="O55" s="15"/>
    </row>
    <row r="56" spans="1:15">
      <c r="A56" s="30">
        <v>1</v>
      </c>
      <c r="B56" s="37" t="s">
        <v>137</v>
      </c>
      <c r="C56" s="32"/>
      <c r="D56" s="33"/>
      <c r="E56" s="34"/>
      <c r="F56" s="35"/>
      <c r="G56" s="15"/>
      <c r="I56" s="30">
        <v>2</v>
      </c>
      <c r="J56" s="60" t="s">
        <v>136</v>
      </c>
      <c r="K56" s="32"/>
      <c r="L56" s="33"/>
      <c r="M56" s="62"/>
      <c r="N56" s="35"/>
      <c r="O56" s="15"/>
    </row>
    <row r="57" spans="1:15">
      <c r="A57" s="30">
        <v>2</v>
      </c>
      <c r="B57" s="47" t="s">
        <v>477</v>
      </c>
      <c r="C57" s="32"/>
      <c r="D57" s="33"/>
      <c r="E57" s="34"/>
      <c r="F57" s="35"/>
      <c r="G57" s="15"/>
      <c r="I57" s="58" t="s">
        <v>42</v>
      </c>
      <c r="J57" s="52" t="s">
        <v>138</v>
      </c>
      <c r="K57" s="52"/>
      <c r="L57" s="52"/>
      <c r="M57" s="52"/>
      <c r="N57" s="52"/>
      <c r="O57" s="52"/>
    </row>
    <row r="58" spans="1:15">
      <c r="A58" s="23" t="s">
        <v>86</v>
      </c>
      <c r="B58" s="48" t="s">
        <v>141</v>
      </c>
      <c r="C58" s="25"/>
      <c r="D58" s="26"/>
      <c r="E58" s="27"/>
      <c r="F58" s="28"/>
      <c r="G58" s="29"/>
      <c r="I58" s="30">
        <v>1</v>
      </c>
      <c r="J58" s="60" t="s">
        <v>140</v>
      </c>
      <c r="K58" s="32"/>
      <c r="L58" s="33"/>
      <c r="M58" s="62"/>
      <c r="N58" s="35"/>
      <c r="O58" s="15"/>
    </row>
    <row r="59" spans="1:15">
      <c r="A59" s="30">
        <v>1</v>
      </c>
      <c r="B59" s="47" t="s">
        <v>143</v>
      </c>
      <c r="C59" s="32"/>
      <c r="D59" s="33"/>
      <c r="E59" s="34"/>
      <c r="F59" s="35"/>
      <c r="G59" s="15"/>
      <c r="I59" s="30">
        <v>2</v>
      </c>
      <c r="J59" s="60" t="s">
        <v>648</v>
      </c>
      <c r="K59" s="32"/>
      <c r="L59" s="33"/>
      <c r="M59" s="62"/>
      <c r="N59" s="35"/>
      <c r="O59" s="15"/>
    </row>
    <row r="60" spans="1:15">
      <c r="A60" s="30">
        <v>2</v>
      </c>
      <c r="B60" s="47" t="s">
        <v>145</v>
      </c>
      <c r="C60" s="32"/>
      <c r="D60" s="33"/>
      <c r="E60" s="34"/>
      <c r="F60" s="35"/>
      <c r="G60" s="15"/>
      <c r="I60" s="30">
        <v>3</v>
      </c>
      <c r="J60" s="60" t="s">
        <v>144</v>
      </c>
      <c r="K60" s="32"/>
      <c r="L60" s="33"/>
      <c r="M60" s="62"/>
      <c r="N60" s="35"/>
      <c r="O60" s="15"/>
    </row>
    <row r="61" spans="1:15">
      <c r="A61" s="30">
        <v>3</v>
      </c>
      <c r="B61" s="47" t="s">
        <v>147</v>
      </c>
      <c r="C61" s="32"/>
      <c r="D61" s="33"/>
      <c r="E61" s="34"/>
      <c r="F61" s="35"/>
      <c r="G61" s="15"/>
      <c r="I61" s="30">
        <v>4</v>
      </c>
      <c r="J61" s="60" t="s">
        <v>146</v>
      </c>
      <c r="K61" s="32"/>
      <c r="L61" s="33"/>
      <c r="M61" s="62"/>
      <c r="N61" s="35"/>
      <c r="O61" s="15"/>
    </row>
    <row r="62" spans="1:15">
      <c r="A62" s="23" t="s">
        <v>666</v>
      </c>
      <c r="B62" s="40" t="s">
        <v>151</v>
      </c>
      <c r="C62" s="25"/>
      <c r="D62" s="26"/>
      <c r="E62" s="27"/>
      <c r="F62" s="28"/>
      <c r="G62" s="29"/>
      <c r="I62" s="16" t="s">
        <v>668</v>
      </c>
      <c r="J62" s="17" t="s">
        <v>149</v>
      </c>
      <c r="K62" s="18"/>
      <c r="L62" s="19"/>
      <c r="M62" s="49"/>
      <c r="N62" s="19"/>
      <c r="O62" s="22"/>
    </row>
    <row r="63" spans="1:15">
      <c r="A63" s="30">
        <v>1</v>
      </c>
      <c r="B63" s="40" t="s">
        <v>151</v>
      </c>
      <c r="C63" s="32"/>
      <c r="D63" s="33"/>
      <c r="E63" s="34"/>
      <c r="F63" s="35"/>
      <c r="G63" s="15"/>
      <c r="I63" s="41" t="s">
        <v>13</v>
      </c>
      <c r="J63" s="52" t="s">
        <v>149</v>
      </c>
      <c r="K63" s="42"/>
      <c r="L63" s="43"/>
      <c r="M63" s="53"/>
      <c r="N63" s="45"/>
      <c r="O63" s="46"/>
    </row>
    <row r="64" spans="1:15">
      <c r="A64" s="16"/>
      <c r="B64" s="17"/>
      <c r="C64" s="18"/>
      <c r="D64" s="19"/>
      <c r="E64" s="49"/>
      <c r="F64" s="21"/>
      <c r="G64" s="22"/>
      <c r="I64" s="63">
        <v>1</v>
      </c>
      <c r="J64" s="64" t="s">
        <v>149</v>
      </c>
      <c r="K64" s="65"/>
      <c r="L64" s="66"/>
      <c r="M64" s="67"/>
      <c r="N64" s="68"/>
      <c r="O64" s="69"/>
    </row>
    <row r="65" spans="1:15">
      <c r="A65" s="41"/>
      <c r="B65" s="52"/>
      <c r="C65" s="42"/>
      <c r="D65" s="43"/>
      <c r="E65" s="53"/>
      <c r="F65" s="45"/>
      <c r="G65" s="46"/>
      <c r="I65" s="16" t="s">
        <v>152</v>
      </c>
      <c r="J65" s="17" t="s">
        <v>115</v>
      </c>
      <c r="K65" s="18"/>
      <c r="L65" s="19"/>
      <c r="M65" s="49"/>
      <c r="N65" s="21"/>
      <c r="O65" s="22"/>
    </row>
    <row r="66" spans="1:15">
      <c r="A66" s="30"/>
      <c r="B66" s="47"/>
      <c r="C66" s="32"/>
      <c r="D66" s="33"/>
      <c r="E66" s="54"/>
      <c r="F66" s="35"/>
      <c r="G66" s="15"/>
      <c r="I66" s="41" t="s">
        <v>13</v>
      </c>
      <c r="J66" s="52" t="s">
        <v>115</v>
      </c>
      <c r="K66" s="42"/>
      <c r="L66" s="43"/>
      <c r="M66" s="53"/>
      <c r="N66" s="45"/>
      <c r="O66" s="46"/>
    </row>
    <row r="67" spans="1:15">
      <c r="A67" s="30"/>
      <c r="B67" s="55"/>
      <c r="C67" s="32"/>
      <c r="D67" s="33"/>
      <c r="E67" s="54"/>
      <c r="F67" s="35"/>
      <c r="G67" s="15"/>
      <c r="I67" s="30">
        <v>1</v>
      </c>
      <c r="J67" s="60" t="s">
        <v>155</v>
      </c>
      <c r="K67" s="11"/>
      <c r="L67" s="12"/>
      <c r="M67" s="13"/>
      <c r="N67" s="12"/>
      <c r="O67" s="15"/>
    </row>
    <row r="68" spans="1:15">
      <c r="A68" s="30"/>
      <c r="B68" s="37"/>
      <c r="C68" s="32"/>
      <c r="D68" s="33"/>
      <c r="E68" s="54"/>
      <c r="F68" s="35"/>
      <c r="G68" s="15"/>
      <c r="I68" s="30">
        <v>2</v>
      </c>
      <c r="J68" s="39" t="s">
        <v>156</v>
      </c>
      <c r="K68" s="70"/>
      <c r="L68" s="71"/>
      <c r="M68" s="72"/>
      <c r="N68" s="71"/>
      <c r="O68" s="70"/>
    </row>
    <row r="69" spans="1:15">
      <c r="A69" s="30"/>
      <c r="B69" s="37"/>
      <c r="C69" s="32"/>
      <c r="D69" s="33"/>
      <c r="E69" s="54"/>
      <c r="F69" s="35"/>
      <c r="G69" s="15"/>
      <c r="I69" s="9">
        <v>3</v>
      </c>
      <c r="J69" s="39" t="s">
        <v>658</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项目分类统计表</vt:lpstr>
      <vt:lpstr>项目库</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2021-11-10T03:19:00Z</dcterms:created>
  <dcterms:modified xsi:type="dcterms:W3CDTF">2023-04-03T08:47:04Z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y fmtid="{D5CDD505-2E9C-101B-9397-08002B2CF9AE}" pid="3" name="KSOReadingLayout">
    <vt:bool>true</vt:bool>
  </property>
  <property fmtid="{D5CDD505-2E9C-101B-9397-08002B2CF9AE}" pid="4" name="ICV">
    <vt:lpwstr>B10B37D1F2534A3084C4FDACAE2B1536</vt:lpwstr>
  </property>
</Properties>
</file>