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项目分类统计表" sheetId="2" state="hidden" r:id="rId1"/>
    <sheet name="项目计划表" sheetId="5" r:id="rId2"/>
    <sheet name="分类统计表" sheetId="6" r:id="rId3"/>
    <sheet name="项目分类统计表定" sheetId="3" state="hidden" r:id="rId4"/>
  </sheets>
  <definedNames>
    <definedName name="_xlnm._FilterDatabase" localSheetId="0" hidden="1">项目分类统计表!$A$3:$S$62</definedName>
    <definedName name="_xlnm._FilterDatabase" localSheetId="1" hidden="1">项目计划表!$A$5:$Z$154</definedName>
    <definedName name="_xlnm.Print_Area" localSheetId="0">项目分类统计表!$A$1:$S$62</definedName>
  </definedNames>
  <calcPr calcId="144525"/>
</workbook>
</file>

<file path=xl/sharedStrings.xml><?xml version="1.0" encoding="utf-8"?>
<sst xmlns="http://schemas.openxmlformats.org/spreadsheetml/2006/main" count="1216" uniqueCount="427">
  <si>
    <t>2023年巩固拓展脱贫攻坚成果和乡村振兴项目库分类统计表</t>
  </si>
  <si>
    <t>序号</t>
  </si>
  <si>
    <t>项目类别</t>
  </si>
  <si>
    <t>项目个数</t>
  </si>
  <si>
    <t>建设规模</t>
  </si>
  <si>
    <t>资金规模</t>
  </si>
  <si>
    <t>受益户情况</t>
  </si>
  <si>
    <t>规模</t>
  </si>
  <si>
    <t>单位</t>
  </si>
  <si>
    <t>万元</t>
  </si>
  <si>
    <t>占报备批次资金比例（%）</t>
  </si>
  <si>
    <t>合计</t>
  </si>
  <si>
    <t>已脱贫户（含监测帮扶家庭）</t>
  </si>
  <si>
    <t>（一）</t>
  </si>
  <si>
    <t>农村基础设施
（含产业配套基础设施）</t>
  </si>
  <si>
    <t>一</t>
  </si>
  <si>
    <t>产业发展</t>
  </si>
  <si>
    <t>村庄规划编制（含修编）</t>
  </si>
  <si>
    <t>生产项目</t>
  </si>
  <si>
    <t>农村道路建设（通村路、通户路、小型桥梁等）</t>
  </si>
  <si>
    <t>公里</t>
  </si>
  <si>
    <t>低质土地整治</t>
  </si>
  <si>
    <t>亩</t>
  </si>
  <si>
    <t>产业路、资源路、旅游路建设</t>
  </si>
  <si>
    <t>设施农业</t>
  </si>
  <si>
    <t>座</t>
  </si>
  <si>
    <t>农村供水保障设施建设</t>
  </si>
  <si>
    <t>良种繁育基地</t>
  </si>
  <si>
    <t>个</t>
  </si>
  <si>
    <t>农村电网建设（通生产、生活用电、提高综合电压和供电可靠性）</t>
  </si>
  <si>
    <t>特色种植</t>
  </si>
  <si>
    <t>数字乡村建设（信息通信基础设施建设、数字化、智能化建设等）</t>
  </si>
  <si>
    <t>畜禽养殖</t>
  </si>
  <si>
    <t>头/只</t>
  </si>
  <si>
    <t>农村清洁能源设施建设（燃气、户用光伏、风电、水电、农村生物质能源、北方地区清洁取暖等）</t>
  </si>
  <si>
    <t>畜禽圈舍</t>
  </si>
  <si>
    <t>农业农村基础设施中长期贷款贴息</t>
  </si>
  <si>
    <t>饲草料地(草料库及青贮窖建设)</t>
  </si>
  <si>
    <t>其他（防洪坝）</t>
  </si>
  <si>
    <t>万立方米</t>
  </si>
  <si>
    <t>防疫类</t>
  </si>
  <si>
    <t>个/座</t>
  </si>
  <si>
    <t>（二）</t>
  </si>
  <si>
    <t>人居环境整治</t>
  </si>
  <si>
    <t>小型饲料加工（设施）设备</t>
  </si>
  <si>
    <t>平米</t>
  </si>
  <si>
    <t>农村卫生厕所改造（户用、公共厕所）</t>
  </si>
  <si>
    <t>标准化养殖基地</t>
  </si>
  <si>
    <t>农村污水治理</t>
  </si>
  <si>
    <t>立方</t>
  </si>
  <si>
    <t>水产养殖业发展</t>
  </si>
  <si>
    <t>农村垃圾治理</t>
  </si>
  <si>
    <t>辆</t>
  </si>
  <si>
    <t>林草基地建设</t>
  </si>
  <si>
    <t>村容村貌提升</t>
  </si>
  <si>
    <t>休闲农业与乡村旅游</t>
  </si>
  <si>
    <t>（三）</t>
  </si>
  <si>
    <t>农村公共服务</t>
  </si>
  <si>
    <t>光伏电站建设</t>
  </si>
  <si>
    <t>学校建设或改造（含幼儿园）</t>
  </si>
  <si>
    <t>加工流通项目</t>
  </si>
  <si>
    <t>村卫生室标准化建设</t>
  </si>
  <si>
    <t>农产品仓储保鲜冷链基础设施建设</t>
  </si>
  <si>
    <t>平方</t>
  </si>
  <si>
    <t>农村养老设施建设（养老院、幸福院、日间照料中心等）</t>
  </si>
  <si>
    <t>产地初加工和精深加工</t>
  </si>
  <si>
    <t>公共照明设施</t>
  </si>
  <si>
    <t>市场建设和农村物流</t>
  </si>
  <si>
    <t>开展县乡村公共服务一体化示范创建</t>
  </si>
  <si>
    <t>品牌打造和展销平台</t>
  </si>
  <si>
    <t>其他（便民综合服务设施、文化活动广场、体育设施、村级客运站、农村公益性殡葬设施建设等）</t>
  </si>
  <si>
    <t>配套设施项目</t>
  </si>
  <si>
    <t>四</t>
  </si>
  <si>
    <t>易地搬迁后扶</t>
  </si>
  <si>
    <t>排碱渠</t>
  </si>
  <si>
    <t>公共服务岗位</t>
  </si>
  <si>
    <t>防渗渠</t>
  </si>
  <si>
    <t>“一站式”社区综合服务设施建设</t>
  </si>
  <si>
    <t>节水灌溉</t>
  </si>
  <si>
    <t>易地扶贫搬迁贷款债券贴息补助</t>
  </si>
  <si>
    <t>塘坝、小型水库</t>
  </si>
  <si>
    <t>万立方</t>
  </si>
  <si>
    <t>五</t>
  </si>
  <si>
    <t>巩固三保障成果</t>
  </si>
  <si>
    <t>产业园（区）</t>
  </si>
  <si>
    <t>住房</t>
  </si>
  <si>
    <t>（四）</t>
  </si>
  <si>
    <t>产业服务支撑项目</t>
  </si>
  <si>
    <t>农村危房改造等农房改造</t>
  </si>
  <si>
    <t>智慧农业</t>
  </si>
  <si>
    <t>教育</t>
  </si>
  <si>
    <t>科技服务</t>
  </si>
  <si>
    <t>享受“雨露计划”职业教育补助</t>
  </si>
  <si>
    <t>人</t>
  </si>
  <si>
    <t>人才培养</t>
  </si>
  <si>
    <t>参与“学前学会普通话”行动</t>
  </si>
  <si>
    <t>农业社会化服务</t>
  </si>
  <si>
    <t>其他教育类项目</t>
  </si>
  <si>
    <t>（五）</t>
  </si>
  <si>
    <t>金融保险配套项目</t>
  </si>
  <si>
    <t>健康</t>
  </si>
  <si>
    <t>小额贷款贴息</t>
  </si>
  <si>
    <t>户</t>
  </si>
  <si>
    <t>参加城乡居民基本医疗保险</t>
  </si>
  <si>
    <t>小额信贷风险补偿金</t>
  </si>
  <si>
    <t>次</t>
  </si>
  <si>
    <t>参加大病保险</t>
  </si>
  <si>
    <t>特色产业保险保费补助</t>
  </si>
  <si>
    <t>参加意外保险</t>
  </si>
  <si>
    <t>新型经营主体贷款贴息</t>
  </si>
  <si>
    <t>参加其他补充医疗保险</t>
  </si>
  <si>
    <t>（六）</t>
  </si>
  <si>
    <t>接受医疗救助</t>
  </si>
  <si>
    <t>防贫保险（基金）</t>
  </si>
  <si>
    <t>接受大病、慢性病(地方病)救治</t>
  </si>
  <si>
    <t>其他</t>
  </si>
  <si>
    <t>综合保障</t>
  </si>
  <si>
    <t>二</t>
  </si>
  <si>
    <t>就业项目</t>
  </si>
  <si>
    <t>享受农村居民最低生活保障</t>
  </si>
  <si>
    <t>务工补助</t>
  </si>
  <si>
    <t>参加城乡居民基本养老保险</t>
  </si>
  <si>
    <t>交通费补助</t>
  </si>
  <si>
    <t>享受特困人员救助供养</t>
  </si>
  <si>
    <t>生产奖补、劳务补助等</t>
  </si>
  <si>
    <t>接受留守关爱服务</t>
  </si>
  <si>
    <t>就业</t>
  </si>
  <si>
    <t>接受临时救助</t>
  </si>
  <si>
    <t>帮扶车间（特色手工基地）建设</t>
  </si>
  <si>
    <t>六</t>
  </si>
  <si>
    <t>乡村治理和精神文明建设</t>
  </si>
  <si>
    <t>技能培训</t>
  </si>
  <si>
    <t>乡村治理</t>
  </si>
  <si>
    <t>以工代训</t>
  </si>
  <si>
    <t>开展乡村治理示范创建</t>
  </si>
  <si>
    <t>创业</t>
  </si>
  <si>
    <t>推进“积分制”“清单式”等管理方式</t>
  </si>
  <si>
    <t>创业培训</t>
  </si>
  <si>
    <t>农村精神文明建设</t>
  </si>
  <si>
    <t>创业奖补</t>
  </si>
  <si>
    <t>培养“四有”新时代农民</t>
  </si>
  <si>
    <t>乡村工匠</t>
  </si>
  <si>
    <t>移风易俗</t>
  </si>
  <si>
    <t>乡村工匠培育培训</t>
  </si>
  <si>
    <t>科技文化卫生“三下乡”</t>
  </si>
  <si>
    <t>乡村工匠大师工作室</t>
  </si>
  <si>
    <t>农村文化项目</t>
  </si>
  <si>
    <t>乡村工匠传习所</t>
  </si>
  <si>
    <t>七.</t>
  </si>
  <si>
    <t>项目管理费</t>
  </si>
  <si>
    <t>（五）.</t>
  </si>
  <si>
    <t>公益性岗位</t>
  </si>
  <si>
    <t>八</t>
  </si>
  <si>
    <t>三</t>
  </si>
  <si>
    <t>乡村建设行动</t>
  </si>
  <si>
    <t>少数民族特色村寨建设项目</t>
  </si>
  <si>
    <t>困难群众饮用低氟茶</t>
  </si>
  <si>
    <t xml:space="preserve"> </t>
  </si>
  <si>
    <t>乌恰县2023年巩固拓展脱贫攻坚成果和乡村振兴项目计划表（第一批）</t>
  </si>
  <si>
    <t>项目库编号(A)</t>
  </si>
  <si>
    <t>年度 (B)</t>
  </si>
  <si>
    <t>项目名称(C)</t>
  </si>
  <si>
    <t>建设性质（新建、续建、改扩建）     (D)</t>
  </si>
  <si>
    <t>建设起至期限(E)</t>
  </si>
  <si>
    <t>建设地点(F)</t>
  </si>
  <si>
    <t>建设任务 (G)</t>
  </si>
  <si>
    <t>项目类别(R)</t>
  </si>
  <si>
    <t>收益情况（J）</t>
  </si>
  <si>
    <t>责任部门及责任人（K）</t>
  </si>
  <si>
    <t>资金规模（万元）(L)</t>
  </si>
  <si>
    <t>简要绩效目标(M)</t>
  </si>
  <si>
    <t>简要利益机制(N)</t>
  </si>
  <si>
    <r>
      <rPr>
        <b/>
        <sz val="20"/>
        <color theme="1"/>
        <rFont val="宋体"/>
        <charset val="134"/>
      </rPr>
      <t>产业发展(R</t>
    </r>
    <r>
      <rPr>
        <b/>
        <vertAlign val="subscript"/>
        <sz val="20"/>
        <color theme="1"/>
        <rFont val="宋体"/>
        <charset val="134"/>
      </rPr>
      <t>1</t>
    </r>
    <r>
      <rPr>
        <b/>
        <sz val="20"/>
        <color theme="1"/>
        <rFont val="宋体"/>
        <charset val="134"/>
      </rPr>
      <t>)</t>
    </r>
  </si>
  <si>
    <r>
      <rPr>
        <b/>
        <sz val="20"/>
        <color theme="1"/>
        <rFont val="宋体"/>
        <charset val="134"/>
      </rPr>
      <t>就业项目(R</t>
    </r>
    <r>
      <rPr>
        <b/>
        <vertAlign val="subscript"/>
        <sz val="20"/>
        <color theme="1"/>
        <rFont val="宋体"/>
        <charset val="134"/>
      </rPr>
      <t>2</t>
    </r>
    <r>
      <rPr>
        <b/>
        <sz val="20"/>
        <color theme="1"/>
        <rFont val="宋体"/>
        <charset val="134"/>
      </rPr>
      <t>)</t>
    </r>
  </si>
  <si>
    <r>
      <rPr>
        <b/>
        <sz val="20"/>
        <color theme="1"/>
        <rFont val="宋体"/>
        <charset val="134"/>
      </rPr>
      <t>乡村建设行动(R</t>
    </r>
    <r>
      <rPr>
        <b/>
        <vertAlign val="subscript"/>
        <sz val="20"/>
        <color theme="1"/>
        <rFont val="宋体"/>
        <charset val="134"/>
      </rPr>
      <t>3</t>
    </r>
    <r>
      <rPr>
        <b/>
        <sz val="20"/>
        <color theme="1"/>
        <rFont val="宋体"/>
        <charset val="134"/>
      </rPr>
      <t>)</t>
    </r>
  </si>
  <si>
    <r>
      <rPr>
        <b/>
        <sz val="20"/>
        <color theme="1"/>
        <rFont val="宋体"/>
        <charset val="134"/>
      </rPr>
      <t>易地搬迁后扶(R</t>
    </r>
    <r>
      <rPr>
        <b/>
        <vertAlign val="subscript"/>
        <sz val="20"/>
        <color theme="1"/>
        <rFont val="宋体"/>
        <charset val="134"/>
      </rPr>
      <t>4</t>
    </r>
    <r>
      <rPr>
        <b/>
        <sz val="20"/>
        <color theme="1"/>
        <rFont val="宋体"/>
        <charset val="134"/>
      </rPr>
      <t>)</t>
    </r>
  </si>
  <si>
    <r>
      <rPr>
        <b/>
        <sz val="20"/>
        <color theme="1"/>
        <rFont val="宋体"/>
        <charset val="134"/>
      </rPr>
      <t>巩固三保障成果(R</t>
    </r>
    <r>
      <rPr>
        <b/>
        <vertAlign val="subscript"/>
        <sz val="20"/>
        <color theme="1"/>
        <rFont val="宋体"/>
        <charset val="134"/>
      </rPr>
      <t>5</t>
    </r>
    <r>
      <rPr>
        <b/>
        <sz val="20"/>
        <color theme="1"/>
        <rFont val="宋体"/>
        <charset val="134"/>
      </rPr>
      <t>)</t>
    </r>
  </si>
  <si>
    <r>
      <rPr>
        <b/>
        <sz val="20"/>
        <color theme="1"/>
        <rFont val="宋体"/>
        <charset val="134"/>
      </rPr>
      <t>乡村治理和精神文明建设(R</t>
    </r>
    <r>
      <rPr>
        <b/>
        <vertAlign val="subscript"/>
        <sz val="20"/>
        <color theme="1"/>
        <rFont val="宋体"/>
        <charset val="134"/>
      </rPr>
      <t>6</t>
    </r>
    <r>
      <rPr>
        <b/>
        <sz val="20"/>
        <color theme="1"/>
        <rFont val="宋体"/>
        <charset val="134"/>
      </rPr>
      <t>)</t>
    </r>
  </si>
  <si>
    <r>
      <rPr>
        <b/>
        <sz val="20"/>
        <color theme="1"/>
        <rFont val="宋体"/>
        <charset val="134"/>
      </rPr>
      <t>项目管理费(R</t>
    </r>
    <r>
      <rPr>
        <vertAlign val="subscript"/>
        <sz val="20"/>
        <color theme="1"/>
        <rFont val="宋体"/>
        <charset val="134"/>
      </rPr>
      <t>7</t>
    </r>
    <r>
      <rPr>
        <b/>
        <sz val="20"/>
        <color theme="1"/>
        <rFont val="宋体"/>
        <charset val="134"/>
      </rPr>
      <t>)</t>
    </r>
  </si>
  <si>
    <r>
      <rPr>
        <b/>
        <sz val="20"/>
        <color theme="1"/>
        <rFont val="宋体"/>
        <charset val="134"/>
      </rPr>
      <t>其他(R</t>
    </r>
    <r>
      <rPr>
        <b/>
        <vertAlign val="subscript"/>
        <sz val="20"/>
        <color theme="1"/>
        <rFont val="宋体"/>
        <charset val="134"/>
      </rPr>
      <t>9</t>
    </r>
    <r>
      <rPr>
        <b/>
        <sz val="20"/>
        <color theme="1"/>
        <rFont val="宋体"/>
        <charset val="134"/>
      </rPr>
      <t>)</t>
    </r>
  </si>
  <si>
    <r>
      <rPr>
        <b/>
        <sz val="20"/>
        <color theme="1"/>
        <rFont val="宋体"/>
        <charset val="134"/>
      </rPr>
      <t>户（J</t>
    </r>
    <r>
      <rPr>
        <b/>
        <vertAlign val="subscript"/>
        <sz val="20"/>
        <color theme="1"/>
        <rFont val="宋体"/>
        <charset val="134"/>
      </rPr>
      <t>1</t>
    </r>
    <r>
      <rPr>
        <b/>
        <sz val="20"/>
        <color theme="1"/>
        <rFont val="宋体"/>
        <charset val="134"/>
      </rPr>
      <t>)</t>
    </r>
  </si>
  <si>
    <r>
      <rPr>
        <b/>
        <sz val="20"/>
        <color theme="1"/>
        <rFont val="宋体"/>
        <charset val="134"/>
      </rPr>
      <t>人（J</t>
    </r>
    <r>
      <rPr>
        <b/>
        <vertAlign val="subscript"/>
        <sz val="20"/>
        <color theme="1"/>
        <rFont val="宋体"/>
        <charset val="134"/>
      </rPr>
      <t>2</t>
    </r>
    <r>
      <rPr>
        <b/>
        <sz val="20"/>
        <color theme="1"/>
        <rFont val="宋体"/>
        <charset val="134"/>
      </rPr>
      <t>)</t>
    </r>
  </si>
  <si>
    <r>
      <rPr>
        <b/>
        <sz val="20"/>
        <color theme="1"/>
        <rFont val="宋体"/>
        <charset val="134"/>
      </rPr>
      <t>建设单位（K</t>
    </r>
    <r>
      <rPr>
        <b/>
        <vertAlign val="subscript"/>
        <sz val="20"/>
        <color theme="1"/>
        <rFont val="宋体"/>
        <charset val="134"/>
      </rPr>
      <t>1</t>
    </r>
    <r>
      <rPr>
        <b/>
        <sz val="20"/>
        <color theme="1"/>
        <rFont val="宋体"/>
        <charset val="134"/>
      </rPr>
      <t>)</t>
    </r>
  </si>
  <si>
    <r>
      <rPr>
        <b/>
        <sz val="20"/>
        <color theme="1"/>
        <rFont val="宋体"/>
        <charset val="134"/>
      </rPr>
      <t>建设单位责任人（K</t>
    </r>
    <r>
      <rPr>
        <b/>
        <vertAlign val="subscript"/>
        <sz val="20"/>
        <color theme="1"/>
        <rFont val="宋体"/>
        <charset val="134"/>
      </rPr>
      <t>2</t>
    </r>
    <r>
      <rPr>
        <b/>
        <sz val="20"/>
        <color theme="1"/>
        <rFont val="宋体"/>
        <charset val="134"/>
      </rPr>
      <t>)</t>
    </r>
  </si>
  <si>
    <r>
      <rPr>
        <b/>
        <sz val="20"/>
        <color theme="1"/>
        <rFont val="宋体"/>
        <charset val="134"/>
      </rPr>
      <t>行业主管部门（K</t>
    </r>
    <r>
      <rPr>
        <b/>
        <vertAlign val="subscript"/>
        <sz val="20"/>
        <color theme="1"/>
        <rFont val="宋体"/>
        <charset val="134"/>
      </rPr>
      <t>3</t>
    </r>
    <r>
      <rPr>
        <b/>
        <sz val="20"/>
        <color theme="1"/>
        <rFont val="宋体"/>
        <charset val="134"/>
      </rPr>
      <t>)</t>
    </r>
  </si>
  <si>
    <r>
      <rPr>
        <b/>
        <sz val="20"/>
        <color theme="1"/>
        <rFont val="宋体"/>
        <charset val="134"/>
      </rPr>
      <t>行业主管部门责任人（K</t>
    </r>
    <r>
      <rPr>
        <b/>
        <vertAlign val="subscript"/>
        <sz val="20"/>
        <color theme="1"/>
        <rFont val="宋体"/>
        <charset val="134"/>
      </rPr>
      <t>4</t>
    </r>
    <r>
      <rPr>
        <b/>
        <sz val="20"/>
        <color theme="1"/>
        <rFont val="宋体"/>
        <charset val="134"/>
      </rPr>
      <t>)</t>
    </r>
  </si>
  <si>
    <r>
      <rPr>
        <b/>
        <sz val="20"/>
        <color theme="1"/>
        <rFont val="宋体"/>
        <charset val="134"/>
      </rPr>
      <t>县级分管领导（K</t>
    </r>
    <r>
      <rPr>
        <b/>
        <vertAlign val="subscript"/>
        <sz val="20"/>
        <color theme="1"/>
        <rFont val="宋体"/>
        <charset val="134"/>
      </rPr>
      <t>5</t>
    </r>
    <r>
      <rPr>
        <b/>
        <sz val="20"/>
        <color theme="1"/>
        <rFont val="宋体"/>
        <charset val="134"/>
      </rPr>
      <t>)</t>
    </r>
  </si>
  <si>
    <t>一级</t>
  </si>
  <si>
    <t>二级</t>
  </si>
  <si>
    <t>三级</t>
  </si>
  <si>
    <t>种植业基地</t>
  </si>
  <si>
    <t>四级</t>
  </si>
  <si>
    <t>常规定植</t>
  </si>
  <si>
    <t>种植业基地建设</t>
  </si>
  <si>
    <t>1</t>
  </si>
  <si>
    <t>WQ2023-002</t>
  </si>
  <si>
    <t>2023年</t>
  </si>
  <si>
    <t>康苏镇育苗大棚及配套设施建设项目</t>
  </si>
  <si>
    <t>新建</t>
  </si>
  <si>
    <t>2023.3-2023.10</t>
  </si>
  <si>
    <t>康苏镇克孜勒苏村</t>
  </si>
  <si>
    <t>新建长100米，宽12米的育苗大棚1座及配套设施，其中：配套自动化喷水系统、育苗床架、供暖及保暖设施等。</t>
  </si>
  <si>
    <t>康苏镇人民政府</t>
  </si>
  <si>
    <t>衣力合尔白克·阿不拉</t>
  </si>
  <si>
    <t>·</t>
  </si>
  <si>
    <t>买买提居马·阿不都哈地尔</t>
  </si>
  <si>
    <t>帕尔哈提·吐尔逊</t>
  </si>
  <si>
    <t>项目建成后，可实现康苏镇大棚各类菜苗的自给自足，减少蔬菜苗购买、运输、种植成本，增加农牧民收入</t>
  </si>
  <si>
    <t>项目建成后，资产归属村委会，由村委会运营，大棚可实现一次育苗50万株左右，一年可育苗三次，满足康苏镇所有大棚菜苗供应，同时可出售菜苗，增加村集体经济收入。</t>
  </si>
  <si>
    <t>2</t>
  </si>
  <si>
    <t>WQ2023-003</t>
  </si>
  <si>
    <t>乌恰县波斯坦铁列克乡拱棚建设项目</t>
  </si>
  <si>
    <t>波斯坦铁列克乡马热加尼库木村</t>
  </si>
  <si>
    <t>新建200㎡拱棚80座，1500m³蓄水池1座，配套输水设施等。</t>
  </si>
  <si>
    <t>波斯坦铁列克乡人民政府</t>
  </si>
  <si>
    <t>努尔买买提·吾不力哈斯木</t>
  </si>
  <si>
    <t>县农业农村局</t>
  </si>
  <si>
    <t>通过项目实施，可保障我乡蔬菜自给自足，同时进一步带动当地农牧民就近创业、就业，增加农牧民收入，促进当地农牧民种植蔬菜积极性，提升农牧民种植技能，减少农牧民吃菜难、吃菜贵的情况。</t>
  </si>
  <si>
    <t>项目建成后，资产归属村委会，由村委会承包给当地农牧民种植运营，促进当地农牧民创业、就业、增加群众收入，租赁承包费用用以壮大村集体经济，参照村集体经济管理办法由村委会进行分配，为乡村振兴发展奠定良好的基础。</t>
  </si>
  <si>
    <t>养殖业基地</t>
  </si>
  <si>
    <t>特色养殖</t>
  </si>
  <si>
    <t>防疫和良种项目</t>
  </si>
  <si>
    <t>WQ2023-011</t>
  </si>
  <si>
    <t>乌恰县黑孜苇乡阿热布拉克村休闲渔业示范产业园项目</t>
  </si>
  <si>
    <t>改扩建</t>
  </si>
  <si>
    <t>2023.1-2023.10</t>
  </si>
  <si>
    <t>黑孜苇乡阿热布拉克村</t>
  </si>
  <si>
    <t>1.在乌恰县城南旅游服务核心区，打造休闲示范渔家乐1座，对黑孜苇乡阿热布拉克村两处鱼塘8127㎡进行改扩建，对原有渔家乐设施进行升级改造；2.对渔家乐1.3公里路面进行硬化、新建路缘石1公里配套相关附属设施等。</t>
  </si>
  <si>
    <t>黑孜苇乡人民政府</t>
  </si>
  <si>
    <t>巴合提亚尔·托克托库力</t>
  </si>
  <si>
    <t>项目建设符合乡村振兴战略，该项目投入使用后，可有效提高村集体经济，同时带动脱贫户增收，达到改善农牧民生活条件目的。</t>
  </si>
  <si>
    <t>项目投入使用后，以租赁的方式（收取租金）或入股合作的方式进行（企业运营，村委会占取股份分红），雇佣不低于6名长期工在此打工，每年雇佣临时工不低于10人，其中收益的20%为21户家庭困难户进行分红，收益的40%作为村民储备救助金，剩余40%作为村集体经济收入，同时带动2-5户脱贫户发展水产养殖，带动周边农家乐发展特色水产餐饮等。</t>
  </si>
  <si>
    <t>林果嫁接</t>
  </si>
  <si>
    <t>林果提质增效</t>
  </si>
  <si>
    <t>4</t>
  </si>
  <si>
    <t>WQ2023-013</t>
  </si>
  <si>
    <t>乌恰县巴音库鲁提镇林果业提质增效示范园</t>
  </si>
  <si>
    <t>巴音库鲁提镇克孜勒阿根村</t>
  </si>
  <si>
    <t>采购地径4cm矮化晚熟大樱桃4900棵，N17/P17/K17硫酸钾复合肥4吨，菌肥8吨，水溶肥2吨，矿源黄腐酸钾1吨，除草机1台，及其他相关肥料、设施等；整理土地90亩，对现场杨树移植修剪4000棵，修整渠道800米，开挖树坑4900个，进行换填土，配套铺设灌溉管道，安装检查井和涵管，安装围栏1.3公里，上农家肥（羊粪）1500立方米，及其他相关配套设施等</t>
  </si>
  <si>
    <t>巴音库鲁提镇人民政府</t>
  </si>
  <si>
    <t>吐尔达力·哈尔马丁</t>
  </si>
  <si>
    <t>县自然资源局（林业和草原局）</t>
  </si>
  <si>
    <t>寇文宏</t>
  </si>
  <si>
    <t>杜鹏</t>
  </si>
  <si>
    <t>通过打造樱桃种植基地方式带动农牧民进行产业调整，帮助农牧民树立种植樱桃增收的信心，学习种植技术，通过集体地种植樱桃的引领，进一步调整优化产业结构，加快我乡林果业产业化建设步伐，切实把林果业建成带动区域经济发展的主导产业，推动经济社会快速发展。</t>
  </si>
  <si>
    <t>该项目建成后，移交给村委会，由村委会运营，销售樱桃所产生的经济效益全部纳入村集体经济，由村“两委”按照一事一议原则，用于小型基础设施建设及公益性岗位设置。</t>
  </si>
  <si>
    <t>5</t>
  </si>
  <si>
    <t>WQ2023-015</t>
  </si>
  <si>
    <t>乌恰县吾合沙鲁乡高原晚熟杏提质增效后续项目</t>
  </si>
  <si>
    <t>吾合沙鲁乡恰提村</t>
  </si>
  <si>
    <t>对800亩杏树进行补植补造11000株吊干杏，购买化肥120吨，拉设围栏5公里，林地移栽及清理等。</t>
  </si>
  <si>
    <t xml:space="preserve">吾合沙鲁乡人民政府 </t>
  </si>
  <si>
    <t>吐尔逊白克·吐尔洪</t>
  </si>
  <si>
    <t>对吾合沙鲁乡高原晚熟杏提质增效，打造杏产业，并逐步形成规模，为乡村振兴建设奠定良好基础。</t>
  </si>
  <si>
    <t>通过项目实施，可逐步打造杏产业，并逐步形成规模，采取村委会＋合作社＋农户的模式，由村委会成立合作社负责统一管理、统一运营销售，农牧民根据入股分红，每年可增加村集体经济，带动75户236人增收，为乡村振兴建设奠定良好基础。</t>
  </si>
  <si>
    <t>6</t>
  </si>
  <si>
    <t>WQ2023-017</t>
  </si>
  <si>
    <t>乌恰县2023年乡村经济林果综合防治项目</t>
  </si>
  <si>
    <t>2023.1-2023.12</t>
  </si>
  <si>
    <t>各乡（镇）</t>
  </si>
  <si>
    <t>对全县25605亩经济林开展综合防治工作并购置器材、宣传等。</t>
  </si>
  <si>
    <t>通过项目实施，可以有效防止林业有害生物的扩散和蔓延，减少因林业有害生物泛滥成灾造成的损失，同时可以促进生态环境的改善。</t>
  </si>
  <si>
    <t>通过项目实施，可以有效控制项目区有害生物发生危害，每亩挽回经济损失1500元，2.5万亩可挽回经济损失3750万元，大大提升林果经济效益。</t>
  </si>
  <si>
    <t>饲草料地</t>
  </si>
  <si>
    <t>7</t>
  </si>
  <si>
    <t>WQ2023-005</t>
  </si>
  <si>
    <t>乌恰县波斯坦铁列克乡草料地建设项目</t>
  </si>
  <si>
    <t>波斯坦铁列克乡居鲁克巴什村</t>
  </si>
  <si>
    <t>对波斯坦铁列克乡居鲁克巴什村6200亩地进行土地平整和灌溉水渠建设等配套附属。</t>
  </si>
  <si>
    <t>县农业技术推广中心</t>
  </si>
  <si>
    <t>库热什·买买提吐尔干</t>
  </si>
  <si>
    <t>买买提居马·阿不都哈地儿</t>
  </si>
  <si>
    <t>通过实施草料地建设项目，改善当地经济发展，促进农业产业结构调整，发展优势产业，解决农牧民草料短缺问题，增加了农牧民收入。</t>
  </si>
  <si>
    <t>项目建成后，资产归所属村集体，后期运营模式：村集体集中管理或种植大户、家庭农场、合作社及企业承包。租金交于村集体经济，用于村基础设施建设和后续产业发展。企业运营招收当地农牧民务工，提高当地农牧民经济收入，为实施乡村振兴战略夯实基础。</t>
  </si>
  <si>
    <t>8</t>
  </si>
  <si>
    <t>WQ2023-019</t>
  </si>
  <si>
    <t>乌恰县饲草料基地建设项目</t>
  </si>
  <si>
    <t>乌鲁克恰提乡库尔干村、萨热克巴依村，吾合沙鲁乡吾合沙鲁村，托云乡托云村，膘尔托阔依乡萨孜村</t>
  </si>
  <si>
    <t>在全县部分乡村新建或提升饲草料地3598亩（其中乌鲁克恰提乡库尔干村616亩、萨热克巴依村200亩，吾合沙鲁乡吾合沙鲁村501亩，托云乡托云村1220亩，膘尔托阔依乡萨孜村1061亩），主要包括草料基地土地的改良、渠道及管道灌溉系统的配套、田间道路的配套等其他配套设施。</t>
  </si>
  <si>
    <t>县畜牧兽医局</t>
  </si>
  <si>
    <t>巴依哈孜·艾尔肯</t>
  </si>
  <si>
    <t>通过实施草料地建设项目，可以有效满足农牧民饲草料需求，充分增加畜产品的附加值，壮大畜牧产业综合实力，增强本地畜牧业现代化、规模化水平，带动村民增收致富，壮大村集体经济收入。</t>
  </si>
  <si>
    <t>项目建成后，资产归属村委会，由村委会出租给村民，租金纳入村集体经济；村民通过租赁草料地可以解决饲养牲畜草料短缺问题，增加经济收入。</t>
  </si>
  <si>
    <t>WQ2023-020</t>
  </si>
  <si>
    <t>乌恰县乌鲁克恰提乡库尔干村乡村旅游基础设施提升改造项目</t>
  </si>
  <si>
    <t>乌鲁克恰提乡库尔干村玉其塔什牧点</t>
  </si>
  <si>
    <t>新建简易停车场、露营区共6100平方米，木栈道2900平方米，阳光板房11套，采购柴油发电机设备及设备用房20平方米，修建人工湖12000平方米，成品卫生间2套（玻璃钢化粪池2座、给水管网700米）。</t>
  </si>
  <si>
    <t>乌鲁克恰提乡人民政府</t>
  </si>
  <si>
    <t>阿克木·沙克</t>
  </si>
  <si>
    <t>县文旅局</t>
  </si>
  <si>
    <t>李学哲</t>
  </si>
  <si>
    <t>巴合提古丽·吉恩比</t>
  </si>
  <si>
    <t>通过项目实施，提升旅游基础，增加游客旅游，同时可带动农牧民发展牧家乐，提高农牧民收入。</t>
  </si>
  <si>
    <t>项目建成后，移交村委会管理与维护，提升旅游基础条件，增加游客旅游，同时可带动至少10户以上农牧民发展牧家乐，提高农牧民收入。</t>
  </si>
  <si>
    <t>光伏电站</t>
  </si>
  <si>
    <t>扶贫车间（特色手工基地）建设</t>
  </si>
  <si>
    <t>配套基础设施项目</t>
  </si>
  <si>
    <t>小型农田水利设施建设</t>
  </si>
  <si>
    <t>10</t>
  </si>
  <si>
    <t>WQ2023-022</t>
  </si>
  <si>
    <t>乌恰县黑孜苇乡坎久干村光伏提水灌溉项目</t>
  </si>
  <si>
    <t>2023.3-2023.6</t>
  </si>
  <si>
    <t>黑孜苇乡坎久干村</t>
  </si>
  <si>
    <t>对坎久干村140亩植被区进行土地平整和节水灌溉；主要包括土地平整、水源提水采取光伏设备及配套工程、配套电力设施及附属、新建节水灌溉系统PE管道总长12.1km及闸阀井等建筑物、配套预制砼矩形渠1.02km。</t>
  </si>
  <si>
    <t>有效提高水资源利用率，为建设美丽乡村、改善人居环境、带动当地产业发展奠定良好基础，</t>
  </si>
  <si>
    <t>通过该项目建设，主要解决坎久干村唐塔尔食用菌养殖基地喷灌问题，同时解决居民区小广场灌溉等，</t>
  </si>
  <si>
    <t>防渗渠建设</t>
  </si>
  <si>
    <t>其它乡村振兴有关的农田水利建设</t>
  </si>
  <si>
    <t>11</t>
  </si>
  <si>
    <t>WQ2023-016</t>
  </si>
  <si>
    <t>乌恰县波斯坦铁列克乡依买克村晚熟樱桃示范园配套设施建设项目</t>
  </si>
  <si>
    <t>2023.4-2023.10</t>
  </si>
  <si>
    <t>波斯坦铁列克乡依买克村</t>
  </si>
  <si>
    <t>新建沉砂池2座及配套引水渠系建筑物，土地平整1900亩，土壤改良800亩；种植区铺设滴灌管道1100亩，育苗区铺设滴灌管道800亩，及配套设施。</t>
  </si>
  <si>
    <t>县水利局</t>
  </si>
  <si>
    <t>马国成</t>
  </si>
  <si>
    <t>房树江</t>
  </si>
  <si>
    <t>通过项目实施，可补齐我乡特色林果业缺口，同时进一步带动当地农牧民就近就业，增加农牧民务工收入；促进当地农牧民种植林果积极性，提升农牧民种植技能，为一村一品奠定基础。</t>
  </si>
  <si>
    <t>项目建成后，由村委会与企业合作运营，前三年主要带动当地农牧民就业，增加群众收入，有经营收入后由村集体经济合作社与企业按比例分红，用以壮大村集体经济，参照村集体经济管理办法由村委会进行分配，同时持续带动当地农牧民到园区务工，提高农牧民收入，为乡村振兴发展奠定良好的基础。</t>
  </si>
  <si>
    <t>WQ2023-025</t>
  </si>
  <si>
    <t>乌恰县小额信贷</t>
  </si>
  <si>
    <t>各乡</t>
  </si>
  <si>
    <t>小额信贷贴息。</t>
  </si>
  <si>
    <t>用于脱贫户、监测户自主创业、发展生产，激发内生动力，持续巩固脱贫成效。</t>
  </si>
  <si>
    <t>用于脱贫户、监测户户自主创业、发展生产，激发内生动力，持续巩固脱贫成效。</t>
  </si>
  <si>
    <t>劳动奖补</t>
  </si>
  <si>
    <t>就业培训</t>
  </si>
  <si>
    <t>创业补助</t>
  </si>
  <si>
    <t>农村基础设施</t>
  </si>
  <si>
    <t>农村道路（通村、通户路）</t>
  </si>
  <si>
    <t>WQ2023-030</t>
  </si>
  <si>
    <t>乌恰县波斯坦铁列克乡依买克村等6个村提升农村供水保障工程</t>
  </si>
  <si>
    <t>波斯坦铁列克乡依买克村，康苏镇阿依尕特村，吾合沙鲁乡吾合沙鲁村，吉根乡萨哈勒村，托云乡苏约克村，铁列克乡哈拉铁克村</t>
  </si>
  <si>
    <t>1.吉根乡萨哈勒村新村及老村水源地新建DN426桥式滤水管135m、对桥前出露段100m长管道进行格宾石笼防护、水源地新建围栏维护80m及水源标识牌；2.吾合沙鲁乡吾合沙鲁村水源地新建格宾石笼防冲横隔墙50m、对河道左岸水毁段30m长防洪堤拆除重建、防洪堤基础采用重力式挡墙，顶部为现浇砼护坡板；3.康苏镇阿依尕特村恢复沉砂池水毁段原有砼护坡、原沉砂池增加土工膜防渗处理、增设黏土填筑隔水带；4.波斯坦铁列克乡依买克村水源地新建围栏290m、48户片区新建PE配水管道总长2972m，管径DN65，配套阀井等建筑物、49户入户，入户管采用DN25的PE管；5.托云乡苏约克村9户片区新建10m3钢筋砼高位水池1座、新建输配水管道465m，管径DN75，配套阀井等建筑物，9户入户，入户管采用DN25的PE管；6.铁列克乡哈拉铁克村新建200m3蓄水池1座、新建围栏80m、新建输配水管道总长3000m，管径DN200—DN160，配套阀井等建筑物。</t>
  </si>
  <si>
    <t>县农村饮水安全管理站</t>
  </si>
  <si>
    <t>布尔汗·吐尔达力</t>
  </si>
  <si>
    <t>项目建成后，可提升6个村的农村供水保障水平，957户农村居民的农村供水得到稳定保障。</t>
  </si>
  <si>
    <t>项目建成后，提高农村供水保障水平，助力乡村振兴。</t>
  </si>
  <si>
    <t>WQ2023-034</t>
  </si>
  <si>
    <t>乌恰县托云乡托云村2023年中央财政以工代赈居民点基础设施建设项目</t>
  </si>
  <si>
    <t>2023.3-2023.11</t>
  </si>
  <si>
    <t>托云乡托云村</t>
  </si>
  <si>
    <t>主要建设输配水管道总长6.5公里，配套高位蓄水池2座、管道加压泵、电力系统、闸阀井；建设47套预制钢筋混凝土三格式化粪池（3个立方）收集黑水（入厕用水）、47个单独罐体收集灰水（2个立方）。</t>
  </si>
  <si>
    <t>托云乡人民政府</t>
  </si>
  <si>
    <t>那木德克·托胡塔僧</t>
  </si>
  <si>
    <t>解决托云村47户159人的饮水问题，提高农村供水保证率。</t>
  </si>
  <si>
    <t>通过实施此项目，预计带动当地40名群众务工，计划发放劳务报酬60万元，可进一步提高农村供水保证率，提高农村居民的健康水平，改善农牧民生活环境。</t>
  </si>
  <si>
    <t>农村电网（通生产、生活用电、提高综合电压和供电可靠性）</t>
  </si>
  <si>
    <t>数字乡村（信息通信基础设施建设、数字化、智能化建设等）</t>
  </si>
  <si>
    <t>农村清洁能源设施（燃气、户用光伏、风电、水电、农村生物质能源、北方地区清洁取暖等）</t>
  </si>
  <si>
    <t>WQ2023-043</t>
  </si>
  <si>
    <t>乌恰县各乡镇垃圾运转处理设备采购项目</t>
  </si>
  <si>
    <t>35个行政村</t>
  </si>
  <si>
    <t>为35个行政村采购电瓶式垃圾车99辆，采购电瓶式洒水车77辆。</t>
  </si>
  <si>
    <t>县住建局</t>
  </si>
  <si>
    <t>王建新</t>
  </si>
  <si>
    <t>通过实施该项目，解决大型垃圾车在狭小空间及农户家中果皮箱收运不方便、不及时的问题，进一步完善垃圾分类工作，对可回收的垃圾由小型垃圾车进行回收，对不可回收的垃圾收运至垃圾填埋场进行处理，切实提高居民的生活环境质量。</t>
  </si>
  <si>
    <t>项目实施建成后，资产归属为村委会，质保期内出现相关问题由实施方负责维修质保，超过质保期期限由村委会自行维护保养。</t>
  </si>
  <si>
    <t>WQ2023-045</t>
  </si>
  <si>
    <t>乌恰县吾合沙鲁乡人居环境整治项目</t>
  </si>
  <si>
    <t>吾合沙鲁乡恰提村、吾合沙鲁村</t>
  </si>
  <si>
    <t>1.对恰提村主干道硬化1.1km，铺设路沿石2.2km，换填土1000m³等。2.对吾合沙鲁村居民点道路硬化0.36km，换填土500m³等。</t>
  </si>
  <si>
    <t>吾合沙鲁乡人民政府</t>
  </si>
  <si>
    <t>通过项目实施，改变农村脏乱差的现象，改善农村人居环境，提高农牧民群众幸福感。</t>
  </si>
  <si>
    <t>通过项目实施，提升建设地点的村容村貌，改变农牧民生活条件，打造美丽乡村。</t>
  </si>
  <si>
    <t>WQ2023-048</t>
  </si>
  <si>
    <t>乌恰县托云乡人居环境整治项目</t>
  </si>
  <si>
    <t>托云乡苏约克村、库瓦特村、托云村</t>
  </si>
  <si>
    <t>1.苏约克村场地平整5000㎡，道路硬化1公里，换填土1000m³。2.库瓦特村换填土1000m³，垃圾桶50个。3.托云村换填土3000m³。</t>
  </si>
  <si>
    <t>WQ2023-050</t>
  </si>
  <si>
    <t>乌恰县巴音库鲁提镇人居环境整治项目</t>
  </si>
  <si>
    <t>巴音库鲁提镇克孜勒阿根村、巴音库鲁提村</t>
  </si>
  <si>
    <t>1.巴音库鲁提村：水渠清淤3公里，公共区域场地平整16000平方米，垃圾清运2200立方米，公共区域换填土1300平方米，地面硬化500平方米。
2.克孜勒阿根村：新阿克牙戈壁回填2000立方米，公共区域场地平整20000平方米，垃圾清运1900立方米，水渠清运1.2公里。</t>
  </si>
  <si>
    <t>WQ2023-066</t>
  </si>
  <si>
    <t>乌恰县乌鲁克恰提乡库尔干村2023年中央财政以工代赈人居环境整治项目</t>
  </si>
  <si>
    <t>2023.5-2023.11</t>
  </si>
  <si>
    <t>乌鲁克恰提乡库尔干村</t>
  </si>
  <si>
    <t>库尔干村地面硬化15000平米、路面硬化2公里、林带整治30亩、水渠清淤8公里。</t>
  </si>
  <si>
    <t>通过项目实施，预计带动当地40名群众务工，计划发放劳务报酬60万元。项目建成可以提升建设地点的村容村貌，改变农牧民生活条件，打造美丽乡村。</t>
  </si>
  <si>
    <t>WQ2023-067</t>
  </si>
  <si>
    <t>乌恰县吉根乡萨孜村2023年中央财政以工代赈人居环境整治项目</t>
  </si>
  <si>
    <t>吉根乡萨孜村</t>
  </si>
  <si>
    <t>对萨孜村村公共区域场地进行土方置换20000m³、土地平整1000㎡、地面硬化4000㎡；对居民点80m有安全隐患的边坡进行修整防护，60户片区西侧新建排洪渠200m。</t>
  </si>
  <si>
    <t>吉根乡人民政府</t>
  </si>
  <si>
    <t>加尔肯巴依·买买吐逊</t>
  </si>
  <si>
    <t>通过项目实施，预计带动当地30名群众务工，计划发放劳务报酬60万元。项目建成可以提升建设地点的村容村貌，改变农牧民生活条件，打造美丽乡村。</t>
  </si>
  <si>
    <t>WQ2023-068</t>
  </si>
  <si>
    <t>乌恰县波斯坦铁列克乡居鲁克巴什村2023年中央财政以工代赈人居环境整治项目</t>
  </si>
  <si>
    <t>2023.4-2023.11</t>
  </si>
  <si>
    <t xml:space="preserve">换填种植土7000m³，平整硬化地面10000㎡，铺设灌溉管道2000m，道路硬化5km。
</t>
  </si>
  <si>
    <t>WQ2023-072</t>
  </si>
  <si>
    <t>乌恰县铁列克乡铁列克村2023年中央财政以工代赈人居环境整治项目</t>
  </si>
  <si>
    <t>铁列克乡铁列克村</t>
  </si>
  <si>
    <t>1730m道路铺设人行道；对29户片区道路、房前屋后进行整治；地面硬化1800㎡及其他需要整治道路、残垣断壁等。</t>
  </si>
  <si>
    <t>铁列克乡人民政府</t>
  </si>
  <si>
    <t>库尔曼别克·吾守尔</t>
  </si>
  <si>
    <t>农村公益性殡葬设施建设</t>
  </si>
  <si>
    <t>其他（便民综合服务设施、文化活动广场、体育设施、村级客运站、公共照明设施等）</t>
  </si>
  <si>
    <t>WQ2023-054</t>
  </si>
  <si>
    <t>乌恰县巴音库鲁提镇易地扶贫搬迁点社区公共基础设施服务建设项目</t>
  </si>
  <si>
    <t>新建社区服务中心，占地面积为95.12平方米，总建筑面积为190.24平方米及附属配套。</t>
  </si>
  <si>
    <t>县发展和改革委员会</t>
  </si>
  <si>
    <t>杨贵勤</t>
  </si>
  <si>
    <t>该项目实施可以为农牧民开展各类问题活动提供场所，丰富农牧民精神文化生活，提供更多就业机会，通过设置为群众服务窗口，方便农牧民群众办事。</t>
  </si>
  <si>
    <t>易地扶贫搬迁贷款债劵贴息补助</t>
  </si>
  <si>
    <t>享受"雨露计划"职业教育补助</t>
  </si>
  <si>
    <t>参与"学前学会普通话"行动</t>
  </si>
  <si>
    <t>移风易俗改革示范县（乡、村）</t>
  </si>
  <si>
    <t>WQ2023-053</t>
  </si>
  <si>
    <t>困难群众饮用低氟茶项目</t>
  </si>
  <si>
    <t>全县各村</t>
  </si>
  <si>
    <t>为约4000户群众采购低氟茶，标准约120元/户。</t>
  </si>
  <si>
    <t>县民宗局</t>
  </si>
  <si>
    <t>郑元成</t>
  </si>
  <si>
    <t>通过项目的实施，引导群众提高对饮茶型地氟病的防治意识，有效预防地氟病，有效提升困难群众身心健康。</t>
  </si>
  <si>
    <t>项目实施后，有效提升预防地氟病的几率，为约4000户群众发放低氟茶，切实提高防止地氟病的发生。</t>
  </si>
  <si>
    <t>……</t>
  </si>
  <si>
    <t>乌恰县2023年巩固拓展脱贫攻坚成果和乡村振兴项目分类统计表                             （第一批）</t>
  </si>
  <si>
    <t>(1)</t>
  </si>
  <si>
    <t>(2)</t>
  </si>
  <si>
    <t>(3)</t>
  </si>
  <si>
    <t>(4)</t>
  </si>
  <si>
    <t>－</t>
  </si>
  <si>
    <t>（五)</t>
  </si>
  <si>
    <t>平方米</t>
  </si>
  <si>
    <t>七</t>
  </si>
  <si>
    <t>克州***县（市）巩固拓展脱贫攻坚成果和乡村振兴项目库分类统计表（标准格式）</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</si>
</sst>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Red]0"/>
    <numFmt numFmtId="177" formatCode="0.00_ "/>
    <numFmt numFmtId="178" formatCode="0_ "/>
    <numFmt numFmtId="179" formatCode="0.00;[Red]0.00"/>
  </numFmts>
  <fonts count="52">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b/>
      <sz val="14"/>
      <name val="方正小标宋简体"/>
      <charset val="134"/>
    </font>
    <font>
      <sz val="10"/>
      <name val="SimSun"/>
      <charset val="134"/>
    </font>
    <font>
      <sz val="14"/>
      <color theme="1"/>
      <name val="Times New Roman"/>
      <charset val="134"/>
    </font>
    <font>
      <sz val="11"/>
      <color theme="1"/>
      <name val="Times New Roman"/>
      <charset val="134"/>
    </font>
    <font>
      <b/>
      <sz val="20"/>
      <color theme="1"/>
      <name val="宋体"/>
      <charset val="134"/>
    </font>
    <font>
      <b/>
      <sz val="28"/>
      <color theme="1"/>
      <name val="宋体"/>
      <charset val="134"/>
    </font>
    <font>
      <b/>
      <sz val="28"/>
      <color theme="1"/>
      <name val="宋体"/>
      <charset val="134"/>
      <scheme val="minor"/>
    </font>
    <font>
      <sz val="28"/>
      <color theme="1"/>
      <name val="宋体"/>
      <charset val="134"/>
      <scheme val="minor"/>
    </font>
    <font>
      <sz val="28"/>
      <color theme="1"/>
      <name val="宋体"/>
      <charset val="134"/>
      <scheme val="major"/>
    </font>
    <font>
      <sz val="14"/>
      <color theme="1"/>
      <name val="宋体"/>
      <charset val="134"/>
    </font>
    <font>
      <b/>
      <sz val="36"/>
      <color theme="1"/>
      <name val="宋体"/>
      <charset val="134"/>
    </font>
    <font>
      <sz val="28"/>
      <color theme="1"/>
      <name val="宋体"/>
      <charset val="134"/>
    </font>
    <font>
      <sz val="28"/>
      <name val="宋体"/>
      <charset val="134"/>
      <scheme val="major"/>
    </font>
    <font>
      <sz val="28"/>
      <color theme="1"/>
      <name val="宋体"/>
      <charset val="0"/>
      <scheme val="major"/>
    </font>
    <font>
      <sz val="12"/>
      <name val="宋体"/>
      <charset val="134"/>
    </font>
    <font>
      <sz val="10"/>
      <color theme="1"/>
      <name val="宋体"/>
      <charset val="134"/>
    </font>
    <font>
      <b/>
      <sz val="16"/>
      <color theme="1"/>
      <name val="宋体"/>
      <charset val="134"/>
      <scheme val="minor"/>
    </font>
    <font>
      <b/>
      <sz val="12"/>
      <name val="宋体"/>
      <charset val="134"/>
      <scheme val="minor"/>
    </font>
    <font>
      <b/>
      <sz val="12"/>
      <name val="宋体"/>
      <charset val="134"/>
    </font>
    <font>
      <b/>
      <sz val="9"/>
      <name val="宋体"/>
      <charset val="134"/>
      <scheme val="minor"/>
    </font>
    <font>
      <b/>
      <sz val="10"/>
      <color theme="1"/>
      <name val="宋体"/>
      <charset val="134"/>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vertAlign val="subscript"/>
      <sz val="20"/>
      <color theme="1"/>
      <name val="宋体"/>
      <charset val="134"/>
    </font>
    <font>
      <vertAlign val="subscript"/>
      <sz val="20"/>
      <color theme="1"/>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32" fillId="27" borderId="0" applyNumberFormat="0" applyBorder="0" applyAlignment="0" applyProtection="0">
      <alignment vertical="center"/>
    </xf>
    <xf numFmtId="0" fontId="42" fillId="2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5" borderId="0" applyNumberFormat="0" applyBorder="0" applyAlignment="0" applyProtection="0">
      <alignment vertical="center"/>
    </xf>
    <xf numFmtId="0" fontId="37" fillId="12" borderId="0" applyNumberFormat="0" applyBorder="0" applyAlignment="0" applyProtection="0">
      <alignment vertical="center"/>
    </xf>
    <xf numFmtId="43" fontId="0" fillId="0" borderId="0" applyFont="0" applyFill="0" applyBorder="0" applyAlignment="0" applyProtection="0">
      <alignment vertical="center"/>
    </xf>
    <xf numFmtId="0" fontId="31" fillId="19" borderId="0" applyNumberFormat="0" applyBorder="0" applyAlignment="0" applyProtection="0">
      <alignment vertical="center"/>
    </xf>
    <xf numFmtId="0" fontId="36" fillId="0" borderId="0" applyNumberFormat="0" applyFill="0" applyBorder="0" applyAlignment="0" applyProtection="0">
      <alignment vertical="center"/>
    </xf>
    <xf numFmtId="0" fontId="23" fillId="0" borderId="0" applyBorder="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6" borderId="16" applyNumberFormat="0" applyFont="0" applyAlignment="0" applyProtection="0">
      <alignment vertical="center"/>
    </xf>
    <xf numFmtId="0" fontId="31" fillId="11" borderId="0" applyNumberFormat="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13" applyNumberFormat="0" applyFill="0" applyAlignment="0" applyProtection="0">
      <alignment vertical="center"/>
    </xf>
    <xf numFmtId="0" fontId="40" fillId="0" borderId="13" applyNumberFormat="0" applyFill="0" applyAlignment="0" applyProtection="0">
      <alignment vertical="center"/>
    </xf>
    <xf numFmtId="0" fontId="31" fillId="14" borderId="0" applyNumberFormat="0" applyBorder="0" applyAlignment="0" applyProtection="0">
      <alignment vertical="center"/>
    </xf>
    <xf numFmtId="0" fontId="34" fillId="0" borderId="10" applyNumberFormat="0" applyFill="0" applyAlignment="0" applyProtection="0">
      <alignment vertical="center"/>
    </xf>
    <xf numFmtId="0" fontId="31" fillId="35" borderId="0" applyNumberFormat="0" applyBorder="0" applyAlignment="0" applyProtection="0">
      <alignment vertical="center"/>
    </xf>
    <xf numFmtId="0" fontId="45" fillId="31" borderId="17" applyNumberFormat="0" applyAlignment="0" applyProtection="0">
      <alignment vertical="center"/>
    </xf>
    <xf numFmtId="0" fontId="49" fillId="31" borderId="14" applyNumberFormat="0" applyAlignment="0" applyProtection="0">
      <alignment vertical="center"/>
    </xf>
    <xf numFmtId="0" fontId="39" fillId="18" borderId="12" applyNumberFormat="0" applyAlignment="0" applyProtection="0">
      <alignment vertical="center"/>
    </xf>
    <xf numFmtId="0" fontId="32" fillId="21" borderId="0" applyNumberFormat="0" applyBorder="0" applyAlignment="0" applyProtection="0">
      <alignment vertical="center"/>
    </xf>
    <xf numFmtId="0" fontId="31" fillId="30" borderId="0" applyNumberFormat="0" applyBorder="0" applyAlignment="0" applyProtection="0">
      <alignment vertical="center"/>
    </xf>
    <xf numFmtId="0" fontId="38" fillId="0" borderId="11" applyNumberFormat="0" applyFill="0" applyAlignment="0" applyProtection="0">
      <alignment vertical="center"/>
    </xf>
    <xf numFmtId="0" fontId="43" fillId="0" borderId="15" applyNumberFormat="0" applyFill="0" applyAlignment="0" applyProtection="0">
      <alignment vertical="center"/>
    </xf>
    <xf numFmtId="0" fontId="48" fillId="34" borderId="0" applyNumberFormat="0" applyBorder="0" applyAlignment="0" applyProtection="0">
      <alignment vertical="center"/>
    </xf>
    <xf numFmtId="0" fontId="33" fillId="8" borderId="0" applyNumberFormat="0" applyBorder="0" applyAlignment="0" applyProtection="0">
      <alignment vertical="center"/>
    </xf>
    <xf numFmtId="0" fontId="32" fillId="7" borderId="0" applyNumberFormat="0" applyBorder="0" applyAlignment="0" applyProtection="0">
      <alignment vertical="center"/>
    </xf>
    <xf numFmtId="0" fontId="31" fillId="17" borderId="0" applyNumberFormat="0" applyBorder="0" applyAlignment="0" applyProtection="0">
      <alignment vertical="center"/>
    </xf>
    <xf numFmtId="0" fontId="32" fillId="29" borderId="0" applyNumberFormat="0" applyBorder="0" applyAlignment="0" applyProtection="0">
      <alignment vertical="center"/>
    </xf>
    <xf numFmtId="0" fontId="32" fillId="25" borderId="0" applyNumberFormat="0" applyBorder="0" applyAlignment="0" applyProtection="0">
      <alignment vertical="center"/>
    </xf>
    <xf numFmtId="0" fontId="32" fillId="6" borderId="0" applyNumberFormat="0" applyBorder="0" applyAlignment="0" applyProtection="0">
      <alignment vertical="center"/>
    </xf>
    <xf numFmtId="0" fontId="32" fillId="28" borderId="0" applyNumberFormat="0" applyBorder="0" applyAlignment="0" applyProtection="0">
      <alignment vertical="center"/>
    </xf>
    <xf numFmtId="0" fontId="31" fillId="20" borderId="0" applyNumberFormat="0" applyBorder="0" applyAlignment="0" applyProtection="0">
      <alignment vertical="center"/>
    </xf>
    <xf numFmtId="0" fontId="31" fillId="5" borderId="0" applyNumberFormat="0" applyBorder="0" applyAlignment="0" applyProtection="0">
      <alignment vertical="center"/>
    </xf>
    <xf numFmtId="0" fontId="32" fillId="16" borderId="0" applyNumberFormat="0" applyBorder="0" applyAlignment="0" applyProtection="0">
      <alignment vertical="center"/>
    </xf>
    <xf numFmtId="0" fontId="32" fillId="24" borderId="0" applyNumberFormat="0" applyBorder="0" applyAlignment="0" applyProtection="0">
      <alignment vertical="center"/>
    </xf>
    <xf numFmtId="0" fontId="31" fillId="23" borderId="0" applyNumberFormat="0" applyBorder="0" applyAlignment="0" applyProtection="0">
      <alignment vertical="center"/>
    </xf>
    <xf numFmtId="0" fontId="32" fillId="33" borderId="0" applyNumberFormat="0" applyBorder="0" applyAlignment="0" applyProtection="0">
      <alignment vertical="center"/>
    </xf>
    <xf numFmtId="0" fontId="31" fillId="32" borderId="0" applyNumberFormat="0" applyBorder="0" applyAlignment="0" applyProtection="0">
      <alignment vertical="center"/>
    </xf>
    <xf numFmtId="0" fontId="31" fillId="13" borderId="0" applyNumberFormat="0" applyBorder="0" applyAlignment="0" applyProtection="0">
      <alignment vertical="center"/>
    </xf>
    <xf numFmtId="0" fontId="32" fillId="10" borderId="0" applyNumberFormat="0" applyBorder="0" applyAlignment="0" applyProtection="0">
      <alignment vertical="center"/>
    </xf>
    <xf numFmtId="0" fontId="31" fillId="9" borderId="0" applyNumberFormat="0" applyBorder="0" applyAlignment="0" applyProtection="0">
      <alignment vertical="center"/>
    </xf>
    <xf numFmtId="0" fontId="3" fillId="0" borderId="0">
      <alignment vertical="center"/>
    </xf>
    <xf numFmtId="0" fontId="23" fillId="0" borderId="0"/>
  </cellStyleXfs>
  <cellXfs count="218">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9"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9" fontId="5" fillId="4" borderId="1" xfId="0" applyNumberFormat="1" applyFont="1" applyFill="1" applyBorder="1" applyAlignment="1" applyProtection="1">
      <alignment horizontal="center" vertical="center" wrapText="1"/>
    </xf>
    <xf numFmtId="179"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9"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9"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2" borderId="0" xfId="0" applyNumberFormat="1" applyFont="1" applyFill="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center" wrapText="1"/>
    </xf>
    <xf numFmtId="176" fontId="5" fillId="2" borderId="1" xfId="0" applyNumberFormat="1" applyFont="1" applyFill="1" applyBorder="1" applyAlignment="1" applyProtection="1">
      <alignment horizontal="center" vertical="center"/>
    </xf>
    <xf numFmtId="177" fontId="5" fillId="2" borderId="1" xfId="0" applyNumberFormat="1" applyFont="1" applyFill="1" applyBorder="1" applyAlignment="1" applyProtection="1">
      <alignment horizontal="center" vertical="center"/>
    </xf>
    <xf numFmtId="176" fontId="5" fillId="2" borderId="1" xfId="0" applyNumberFormat="1" applyFont="1" applyFill="1" applyBorder="1" applyAlignment="1" applyProtection="1">
      <alignment horizontal="center" vertical="center" wrapText="1"/>
    </xf>
    <xf numFmtId="177" fontId="5" fillId="2" borderId="2" xfId="0" applyNumberFormat="1" applyFont="1" applyFill="1" applyBorder="1" applyAlignment="1" applyProtection="1">
      <alignment horizontal="center" vertical="center"/>
    </xf>
    <xf numFmtId="10" fontId="5" fillId="3" borderId="1" xfId="0" applyNumberFormat="1" applyFont="1" applyFill="1" applyBorder="1" applyAlignment="1" applyProtection="1">
      <alignment horizontal="center" vertical="center"/>
    </xf>
    <xf numFmtId="10" fontId="3" fillId="4" borderId="1" xfId="0" applyNumberFormat="1" applyFont="1" applyFill="1" applyBorder="1" applyAlignment="1" applyProtection="1">
      <alignment horizontal="center" vertical="center"/>
    </xf>
    <xf numFmtId="179" fontId="3" fillId="0" borderId="1" xfId="0" applyNumberFormat="1" applyFont="1" applyFill="1" applyBorder="1" applyAlignment="1" applyProtection="1">
      <alignment horizontal="center" vertical="center"/>
    </xf>
    <xf numFmtId="10" fontId="3" fillId="0" borderId="1" xfId="0" applyNumberFormat="1" applyFont="1" applyFill="1" applyBorder="1" applyAlignment="1" applyProtection="1">
      <alignment horizontal="center" vertical="center"/>
    </xf>
    <xf numFmtId="177" fontId="10" fillId="0"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wrapText="1"/>
    </xf>
    <xf numFmtId="49" fontId="3" fillId="4"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179" fontId="3" fillId="4" borderId="1" xfId="0" applyNumberFormat="1" applyFont="1" applyFill="1" applyBorder="1" applyAlignment="1" applyProtection="1">
      <alignment horizontal="center" vertical="center" wrapText="1"/>
    </xf>
    <xf numFmtId="177" fontId="10" fillId="4" borderId="1" xfId="0" applyNumberFormat="1" applyFont="1" applyFill="1" applyBorder="1" applyAlignment="1" applyProtection="1">
      <alignment horizontal="center" vertical="center"/>
    </xf>
    <xf numFmtId="0" fontId="3" fillId="4" borderId="2"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left" vertical="center" wrapText="1"/>
    </xf>
    <xf numFmtId="49" fontId="5" fillId="3" borderId="2" xfId="0" applyNumberFormat="1" applyFont="1" applyFill="1" applyBorder="1" applyAlignment="1" applyProtection="1">
      <alignment horizontal="center" vertical="center"/>
    </xf>
    <xf numFmtId="49" fontId="5" fillId="4" borderId="2"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1" fillId="0" borderId="0" xfId="0"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4" fillId="0" borderId="8"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left" vertical="center" wrapText="1"/>
    </xf>
    <xf numFmtId="49" fontId="20"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9"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0"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8" xfId="0" applyNumberFormat="1" applyFont="1" applyFill="1" applyBorder="1" applyAlignment="1" applyProtection="1">
      <alignment horizontal="left"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177" fontId="17"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177" fontId="17" fillId="0" borderId="1" xfId="0" applyNumberFormat="1" applyFont="1" applyFill="1" applyBorder="1" applyAlignment="1">
      <alignment horizontal="justify" vertical="center" wrapText="1"/>
    </xf>
    <xf numFmtId="177" fontId="1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shrinkToFit="1"/>
    </xf>
    <xf numFmtId="0" fontId="17" fillId="0" borderId="1" xfId="0" applyFont="1" applyFill="1" applyBorder="1" applyAlignment="1">
      <alignment horizontal="justify" vertical="center" wrapText="1"/>
    </xf>
    <xf numFmtId="0" fontId="20" fillId="0" borderId="1" xfId="0" applyFont="1" applyFill="1" applyBorder="1" applyAlignment="1">
      <alignment horizontal="justify" vertical="center"/>
    </xf>
    <xf numFmtId="0" fontId="21" fillId="0" borderId="1" xfId="0" applyFont="1" applyFill="1" applyBorder="1" applyAlignment="1" applyProtection="1">
      <alignment horizontal="left" vertical="center" wrapText="1"/>
    </xf>
    <xf numFmtId="0" fontId="17" fillId="0" borderId="3" xfId="0" applyFont="1" applyFill="1" applyBorder="1" applyAlignment="1">
      <alignment horizontal="center" vertical="center" wrapText="1" shrinkToFit="1"/>
    </xf>
    <xf numFmtId="0" fontId="17" fillId="0" borderId="4" xfId="0" applyFont="1" applyFill="1" applyBorder="1" applyAlignment="1" applyProtection="1">
      <alignment horizontal="center" vertical="center" wrapText="1"/>
    </xf>
    <xf numFmtId="0" fontId="17" fillId="0" borderId="1" xfId="11" applyFont="1" applyFill="1" applyBorder="1" applyAlignment="1">
      <alignment horizontal="center" vertical="center" wrapText="1"/>
    </xf>
    <xf numFmtId="0" fontId="17" fillId="0" borderId="4"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left" vertical="center" wrapText="1"/>
    </xf>
    <xf numFmtId="0" fontId="17" fillId="0" borderId="4" xfId="0" applyFont="1" applyFill="1" applyBorder="1" applyAlignment="1">
      <alignment horizontal="center" vertical="center" wrapText="1"/>
    </xf>
    <xf numFmtId="0" fontId="22" fillId="0" borderId="1" xfId="51" applyNumberFormat="1" applyFont="1" applyFill="1" applyBorder="1" applyAlignment="1">
      <alignment horizontal="left" vertical="center" wrapText="1"/>
    </xf>
    <xf numFmtId="0" fontId="17" fillId="0" borderId="1" xfId="11" applyFont="1" applyFill="1" applyBorder="1" applyAlignment="1">
      <alignment horizontal="left"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wrapText="1"/>
    </xf>
    <xf numFmtId="0" fontId="24" fillId="0" borderId="0" xfId="0" applyFont="1" applyAlignment="1">
      <alignment vertical="center" wrapText="1"/>
    </xf>
    <xf numFmtId="0" fontId="4" fillId="0" borderId="0" xfId="0" applyFont="1">
      <alignment vertical="center"/>
    </xf>
    <xf numFmtId="0" fontId="0" fillId="0" borderId="0" xfId="0" applyFont="1">
      <alignment vertical="center"/>
    </xf>
    <xf numFmtId="0" fontId="0" fillId="0" borderId="0" xfId="0" applyAlignment="1">
      <alignment horizontal="center" vertical="center"/>
    </xf>
    <xf numFmtId="0" fontId="25" fillId="0" borderId="0" xfId="0" applyFont="1" applyAlignment="1">
      <alignment horizontal="center" vertical="center"/>
    </xf>
    <xf numFmtId="0" fontId="26" fillId="0" borderId="1"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xf>
    <xf numFmtId="10" fontId="26" fillId="0" borderId="1" xfId="12"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12" applyNumberFormat="1" applyFont="1" applyFill="1" applyBorder="1" applyAlignment="1" applyProtection="1">
      <alignment horizontal="center" vertical="center" wrapText="1"/>
    </xf>
    <xf numFmtId="0" fontId="24" fillId="0" borderId="1" xfId="0" applyFont="1" applyBorder="1" applyAlignment="1">
      <alignment horizontal="center" vertical="center" wrapText="1"/>
    </xf>
    <xf numFmtId="0" fontId="4" fillId="0" borderId="1" xfId="0" applyFont="1" applyBorder="1" applyAlignment="1">
      <alignment vertical="center"/>
    </xf>
    <xf numFmtId="0" fontId="24" fillId="0" borderId="1" xfId="0" applyFont="1" applyBorder="1" applyAlignment="1">
      <alignment vertical="center" wrapText="1"/>
    </xf>
    <xf numFmtId="10" fontId="2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2" xfId="0" applyNumberFormat="1" applyFont="1" applyFill="1" applyBorder="1" applyAlignment="1" applyProtection="1">
      <alignment vertical="center" wrapText="1"/>
    </xf>
    <xf numFmtId="0" fontId="4" fillId="0" borderId="1" xfId="0" applyNumberFormat="1" applyFont="1" applyBorder="1" applyAlignment="1">
      <alignment vertical="center"/>
    </xf>
    <xf numFmtId="0" fontId="4" fillId="0" borderId="1" xfId="0" applyFont="1" applyFill="1" applyBorder="1" applyAlignment="1">
      <alignment horizontal="center" vertical="center"/>
    </xf>
    <xf numFmtId="0" fontId="4" fillId="0" borderId="1" xfId="0" applyNumberFormat="1" applyFont="1" applyBorder="1" applyAlignment="1">
      <alignment vertical="center" wrapText="1"/>
    </xf>
    <xf numFmtId="0" fontId="24" fillId="0" borderId="4" xfId="0" applyFont="1" applyBorder="1" applyAlignment="1">
      <alignment horizontal="center" vertical="center" wrapText="1"/>
    </xf>
    <xf numFmtId="0" fontId="4" fillId="0" borderId="4" xfId="0" applyNumberFormat="1" applyFont="1" applyBorder="1" applyAlignment="1">
      <alignment vertical="center"/>
    </xf>
    <xf numFmtId="10" fontId="24" fillId="0" borderId="4" xfId="0" applyNumberFormat="1" applyFont="1" applyBorder="1" applyAlignment="1">
      <alignment horizontal="center" vertical="center" wrapText="1"/>
    </xf>
    <xf numFmtId="0" fontId="4" fillId="0" borderId="1" xfId="0" applyFont="1" applyBorder="1">
      <alignment vertical="center"/>
    </xf>
    <xf numFmtId="0" fontId="0" fillId="0" borderId="0" xfId="0" applyFont="1" applyAlignment="1">
      <alignment horizontal="center" vertical="center"/>
    </xf>
    <xf numFmtId="0" fontId="27" fillId="0" borderId="0"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wrapText="1"/>
    </xf>
    <xf numFmtId="0" fontId="27" fillId="0" borderId="7"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29"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4" fillId="0" borderId="0" xfId="0" applyFont="1" applyAlignment="1">
      <alignment horizontal="center" vertical="center" wrapText="1"/>
    </xf>
    <xf numFmtId="0" fontId="4" fillId="0" borderId="1" xfId="0" applyFont="1" applyBorder="1" applyAlignment="1">
      <alignment horizontal="justify" vertical="center"/>
    </xf>
    <xf numFmtId="0" fontId="4" fillId="0" borderId="1" xfId="0" applyNumberFormat="1" applyFont="1" applyBorder="1" applyAlignment="1">
      <alignment horizontal="justify" vertical="center"/>
    </xf>
    <xf numFmtId="0" fontId="4" fillId="0" borderId="1" xfId="0" applyNumberFormat="1" applyFont="1" applyBorder="1" applyAlignment="1">
      <alignment horizontal="justify" vertical="center" wrapText="1"/>
    </xf>
    <xf numFmtId="0" fontId="30" fillId="0" borderId="1" xfId="0" applyFont="1" applyBorder="1" applyAlignment="1">
      <alignment horizontal="center" vertical="center" wrapText="1"/>
    </xf>
    <xf numFmtId="0" fontId="4" fillId="0" borderId="4" xfId="0" applyNumberFormat="1" applyFont="1" applyBorder="1" applyAlignment="1">
      <alignment horizontal="justify" vertical="center"/>
    </xf>
    <xf numFmtId="10" fontId="27" fillId="0" borderId="1" xfId="12" applyNumberFormat="1"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0" fillId="0" borderId="1" xfId="0" applyFont="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23</xdr:col>
      <xdr:colOff>0</xdr:colOff>
      <xdr:row>13</xdr:row>
      <xdr:rowOff>0</xdr:rowOff>
    </xdr:from>
    <xdr:to>
      <xdr:col>23</xdr:col>
      <xdr:colOff>8890</xdr:colOff>
      <xdr:row>13</xdr:row>
      <xdr:rowOff>8890</xdr:rowOff>
    </xdr:to>
    <xdr:pic>
      <xdr:nvPicPr>
        <xdr:cNvPr id="2"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3"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4"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5"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6"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7"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8"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1"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2"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3"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4"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5"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6"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7"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8"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9"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20"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21"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2" name="图片框 1"/>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3" name="图片框 2"/>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4" name="图片框 3"/>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25" name="图片框 4"/>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6"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7"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8"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29"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0"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1"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2"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33"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4"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5"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6"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7"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8"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39"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40"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41"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2"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3"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4"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45"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6"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7"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8"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49"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0"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1"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2"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3"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4"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5"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6"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7"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8"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59"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0"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1"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2"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3"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4"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65"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6" name="图片框 1"/>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7" name="图片框 2"/>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8" name="图片框 3"/>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69" name="图片框 4"/>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0"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1"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2"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3"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4"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5"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6"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77"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8"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79"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0"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1"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2"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3"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4"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85"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6"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7"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8"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89"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0"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1"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2"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3"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4"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5"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6"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7"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8"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99"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0"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1"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2"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3"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4"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5"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6" name="图片框 1"/>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7" name="图片框 2"/>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8" name="图片框 3"/>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8890</xdr:rowOff>
    </xdr:to>
    <xdr:pic>
      <xdr:nvPicPr>
        <xdr:cNvPr id="109" name="图片框 4"/>
        <xdr:cNvPicPr>
          <a:picLocks noChangeAspect="1"/>
        </xdr:cNvPicPr>
      </xdr:nvPicPr>
      <xdr:blipFill>
        <a:blip r:embed="rId1"/>
        <a:stretch>
          <a:fillRect/>
        </a:stretch>
      </xdr:blipFill>
      <xdr:spPr>
        <a:xfrm>
          <a:off x="42938700" y="15836900"/>
          <a:ext cx="8890" cy="8890"/>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0" name="图片框 1"/>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1" name="图片框 2"/>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2" name="图片框 3"/>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10160</xdr:colOff>
      <xdr:row>13</xdr:row>
      <xdr:rowOff>12065</xdr:rowOff>
    </xdr:to>
    <xdr:pic>
      <xdr:nvPicPr>
        <xdr:cNvPr id="113" name="图片框 4"/>
        <xdr:cNvPicPr>
          <a:picLocks noChangeAspect="1"/>
        </xdr:cNvPicPr>
      </xdr:nvPicPr>
      <xdr:blipFill>
        <a:blip r:embed="rId1"/>
        <a:stretch>
          <a:fillRect/>
        </a:stretch>
      </xdr:blipFill>
      <xdr:spPr>
        <a:xfrm>
          <a:off x="42938700" y="15836900"/>
          <a:ext cx="10160" cy="1206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4"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5"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6"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17"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18"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19"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20"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21"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2"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3"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4"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5"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6" name="图片框 1"/>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7" name="图片框 2"/>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8" name="图片框 3"/>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8890</xdr:colOff>
      <xdr:row>13</xdr:row>
      <xdr:rowOff>9525</xdr:rowOff>
    </xdr:to>
    <xdr:pic>
      <xdr:nvPicPr>
        <xdr:cNvPr id="129" name="图片框 4"/>
        <xdr:cNvPicPr>
          <a:picLocks noChangeAspect="1"/>
        </xdr:cNvPicPr>
      </xdr:nvPicPr>
      <xdr:blipFill>
        <a:blip r:embed="rId1">
          <a:lum/>
        </a:blip>
        <a:stretch>
          <a:fillRect/>
        </a:stretch>
      </xdr:blipFill>
      <xdr:spPr>
        <a:xfrm>
          <a:off x="42938700" y="15836900"/>
          <a:ext cx="8890" cy="9525"/>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0" name="图片框 1"/>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1" name="图片框 2"/>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2" name="图片框 3"/>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23</xdr:col>
      <xdr:colOff>0</xdr:colOff>
      <xdr:row>13</xdr:row>
      <xdr:rowOff>0</xdr:rowOff>
    </xdr:from>
    <xdr:to>
      <xdr:col>23</xdr:col>
      <xdr:colOff>9525</xdr:colOff>
      <xdr:row>13</xdr:row>
      <xdr:rowOff>11430</xdr:rowOff>
    </xdr:to>
    <xdr:pic>
      <xdr:nvPicPr>
        <xdr:cNvPr id="133" name="图片框 4"/>
        <xdr:cNvPicPr>
          <a:picLocks noChangeAspect="1"/>
        </xdr:cNvPicPr>
      </xdr:nvPicPr>
      <xdr:blipFill>
        <a:blip r:embed="rId1"/>
        <a:stretch>
          <a:fillRect/>
        </a:stretch>
      </xdr:blipFill>
      <xdr:spPr>
        <a:xfrm>
          <a:off x="42938700"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4"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5"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6"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7"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8"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39"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0"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1"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2"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3"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4"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5"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6"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7"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8"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49"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0"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1"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2"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53"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4" name="图片框 1"/>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5" name="图片框 2"/>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6" name="图片框 3"/>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57" name="图片框 4"/>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58"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59"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0"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1"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2"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3"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4"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65"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6"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7"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8"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69"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0"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1"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2"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173"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4"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5"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6"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177"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78"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79"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0"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1"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2"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3"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4"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5"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6"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7"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8"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89"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0"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1"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2"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3"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4" name="图片框 1"/>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5" name="图片框 2"/>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6" name="图片框 3"/>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8890</xdr:rowOff>
    </xdr:to>
    <xdr:pic>
      <xdr:nvPicPr>
        <xdr:cNvPr id="197" name="图片框 4"/>
        <xdr:cNvPicPr>
          <a:picLocks noChangeAspect="1"/>
        </xdr:cNvPicPr>
      </xdr:nvPicPr>
      <xdr:blipFill>
        <a:blip r:embed="rId1"/>
        <a:stretch>
          <a:fillRect/>
        </a:stretch>
      </xdr:blipFill>
      <xdr:spPr>
        <a:xfrm>
          <a:off x="44915455" y="15836900"/>
          <a:ext cx="8890" cy="8890"/>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98" name="图片框 1"/>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199" name="图片框 2"/>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200" name="图片框 3"/>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10160</xdr:colOff>
      <xdr:row>13</xdr:row>
      <xdr:rowOff>12065</xdr:rowOff>
    </xdr:to>
    <xdr:pic>
      <xdr:nvPicPr>
        <xdr:cNvPr id="201" name="图片框 4"/>
        <xdr:cNvPicPr>
          <a:picLocks noChangeAspect="1"/>
        </xdr:cNvPicPr>
      </xdr:nvPicPr>
      <xdr:blipFill>
        <a:blip r:embed="rId1"/>
        <a:stretch>
          <a:fillRect/>
        </a:stretch>
      </xdr:blipFill>
      <xdr:spPr>
        <a:xfrm>
          <a:off x="44915455" y="15836900"/>
          <a:ext cx="10160" cy="1206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2"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3"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4"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05"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6"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7"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8"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09"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0"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1"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2"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3"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4" name="图片框 1"/>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5" name="图片框 2"/>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6" name="图片框 3"/>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8890</xdr:colOff>
      <xdr:row>13</xdr:row>
      <xdr:rowOff>9525</xdr:rowOff>
    </xdr:to>
    <xdr:pic>
      <xdr:nvPicPr>
        <xdr:cNvPr id="217" name="图片框 4"/>
        <xdr:cNvPicPr>
          <a:picLocks noChangeAspect="1"/>
        </xdr:cNvPicPr>
      </xdr:nvPicPr>
      <xdr:blipFill>
        <a:blip r:embed="rId1">
          <a:lum/>
        </a:blip>
        <a:stretch>
          <a:fillRect/>
        </a:stretch>
      </xdr:blipFill>
      <xdr:spPr>
        <a:xfrm>
          <a:off x="44915455" y="15836900"/>
          <a:ext cx="8890" cy="9525"/>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18" name="图片框 1"/>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19" name="图片框 2"/>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20" name="图片框 3"/>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24</xdr:col>
      <xdr:colOff>0</xdr:colOff>
      <xdr:row>13</xdr:row>
      <xdr:rowOff>0</xdr:rowOff>
    </xdr:from>
    <xdr:to>
      <xdr:col>24</xdr:col>
      <xdr:colOff>9525</xdr:colOff>
      <xdr:row>13</xdr:row>
      <xdr:rowOff>11430</xdr:rowOff>
    </xdr:to>
    <xdr:pic>
      <xdr:nvPicPr>
        <xdr:cNvPr id="221" name="图片框 4"/>
        <xdr:cNvPicPr>
          <a:picLocks noChangeAspect="1"/>
        </xdr:cNvPicPr>
      </xdr:nvPicPr>
      <xdr:blipFill>
        <a:blip r:embed="rId1"/>
        <a:stretch>
          <a:fillRect/>
        </a:stretch>
      </xdr:blipFill>
      <xdr:spPr>
        <a:xfrm>
          <a:off x="44915455" y="15836900"/>
          <a:ext cx="9525" cy="11430"/>
        </a:xfrm>
        <a:prstGeom prst="rect">
          <a:avLst/>
        </a:prstGeom>
        <a:noFill/>
        <a:ln w="9525">
          <a:noFill/>
        </a:ln>
      </xdr:spPr>
    </xdr:pic>
    <xdr:clientData/>
  </xdr:twoCellAnchor>
  <xdr:twoCellAnchor editAs="oneCell">
    <xdr:from>
      <xdr:col>7</xdr:col>
      <xdr:colOff>0</xdr:colOff>
      <xdr:row>25</xdr:row>
      <xdr:rowOff>0</xdr:rowOff>
    </xdr:from>
    <xdr:to>
      <xdr:col>7</xdr:col>
      <xdr:colOff>79375</xdr:colOff>
      <xdr:row>25</xdr:row>
      <xdr:rowOff>688975</xdr:rowOff>
    </xdr:to>
    <xdr:sp>
      <xdr:nvSpPr>
        <xdr:cNvPr id="222"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3"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4"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5"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6"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7"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8"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29"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30"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25</xdr:row>
      <xdr:rowOff>0</xdr:rowOff>
    </xdr:from>
    <xdr:to>
      <xdr:col>7</xdr:col>
      <xdr:colOff>79375</xdr:colOff>
      <xdr:row>25</xdr:row>
      <xdr:rowOff>688975</xdr:rowOff>
    </xdr:to>
    <xdr:sp>
      <xdr:nvSpPr>
        <xdr:cNvPr id="231" name="Text Box 9540"/>
        <xdr:cNvSpPr txBox="1"/>
      </xdr:nvSpPr>
      <xdr:spPr>
        <a:xfrm>
          <a:off x="12181205" y="32042100"/>
          <a:ext cx="79375" cy="68897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2"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3"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4"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5"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6"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7"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8"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39"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0"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1"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2"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3"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4"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5"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6"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7"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8"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49"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50"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86</xdr:row>
      <xdr:rowOff>0</xdr:rowOff>
    </xdr:from>
    <xdr:to>
      <xdr:col>7</xdr:col>
      <xdr:colOff>79375</xdr:colOff>
      <xdr:row>86</xdr:row>
      <xdr:rowOff>616585</xdr:rowOff>
    </xdr:to>
    <xdr:sp>
      <xdr:nvSpPr>
        <xdr:cNvPr id="251" name="Text Box 9540"/>
        <xdr:cNvSpPr txBox="1"/>
      </xdr:nvSpPr>
      <xdr:spPr>
        <a:xfrm>
          <a:off x="12181205" y="93052900"/>
          <a:ext cx="79375" cy="61658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2"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3"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4"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5"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6"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7"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8"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59"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0"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1"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2"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3"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4"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5"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6"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7"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8"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69"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0"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1"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2"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3"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4"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5"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6"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7"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8"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79"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80" name="Text Box 9540"/>
        <xdr:cNvSpPr txBox="1"/>
      </xdr:nvSpPr>
      <xdr:spPr>
        <a:xfrm>
          <a:off x="12181205" y="59753500"/>
          <a:ext cx="79375" cy="688975"/>
        </a:xfrm>
        <a:prstGeom prst="rect">
          <a:avLst/>
        </a:prstGeom>
        <a:noFill/>
        <a:ln w="9525">
          <a:noFill/>
        </a:ln>
      </xdr:spPr>
    </xdr:sp>
    <xdr:clientData/>
  </xdr:twoCellAnchor>
  <xdr:twoCellAnchor editAs="oneCell">
    <xdr:from>
      <xdr:col>7</xdr:col>
      <xdr:colOff>0</xdr:colOff>
      <xdr:row>46</xdr:row>
      <xdr:rowOff>0</xdr:rowOff>
    </xdr:from>
    <xdr:to>
      <xdr:col>7</xdr:col>
      <xdr:colOff>79375</xdr:colOff>
      <xdr:row>46</xdr:row>
      <xdr:rowOff>688975</xdr:rowOff>
    </xdr:to>
    <xdr:sp>
      <xdr:nvSpPr>
        <xdr:cNvPr id="281" name="Text Box 9540"/>
        <xdr:cNvSpPr txBox="1"/>
      </xdr:nvSpPr>
      <xdr:spPr>
        <a:xfrm>
          <a:off x="12181205" y="59753500"/>
          <a:ext cx="79375" cy="688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2"/>
  <sheetViews>
    <sheetView view="pageBreakPreview" zoomScaleNormal="80" zoomScaleSheetLayoutView="100" workbookViewId="0">
      <selection activeCell="E18" sqref="E18"/>
    </sheetView>
  </sheetViews>
  <sheetFormatPr defaultColWidth="8.89166666666667" defaultRowHeight="13.5"/>
  <cols>
    <col min="1" max="1" width="8" style="177" customWidth="1"/>
    <col min="2" max="2" width="24.775" customWidth="1"/>
    <col min="3" max="3" width="6" style="177" customWidth="1"/>
    <col min="4" max="4" width="11.1083333333333" style="177" customWidth="1"/>
    <col min="5" max="5" width="7.225" style="177" customWidth="1"/>
    <col min="6" max="6" width="12" style="177" customWidth="1"/>
    <col min="7" max="7" width="11.775" style="177" customWidth="1"/>
    <col min="8" max="8" width="10.775" style="177" customWidth="1"/>
    <col min="9" max="9" width="11.4416666666667" style="177" customWidth="1"/>
    <col min="10" max="10" width="6.05833333333333" style="177" customWidth="1"/>
    <col min="11" max="11" width="8" style="177" customWidth="1"/>
    <col min="12" max="12" width="24.775" style="177" customWidth="1"/>
    <col min="13" max="13" width="6" style="177" customWidth="1"/>
    <col min="14" max="14" width="11.1083333333333" style="177" customWidth="1"/>
    <col min="15" max="15" width="7.225" style="177" customWidth="1"/>
    <col min="16" max="16" width="12" style="177" customWidth="1"/>
    <col min="17" max="17" width="11.775" style="177" customWidth="1"/>
    <col min="18" max="18" width="10.775" style="177" customWidth="1"/>
    <col min="19" max="19" width="11.4416666666667" style="177" customWidth="1"/>
    <col min="20" max="32" width="8.8" hidden="1" customWidth="1"/>
    <col min="33" max="16371" width="8.8"/>
  </cols>
  <sheetData>
    <row r="1" ht="37" customHeight="1" spans="1:19">
      <c r="A1" s="178" t="s">
        <v>0</v>
      </c>
      <c r="B1" s="178"/>
      <c r="C1" s="178"/>
      <c r="D1" s="178"/>
      <c r="E1" s="178"/>
      <c r="F1" s="178"/>
      <c r="G1" s="178"/>
      <c r="H1" s="178"/>
      <c r="I1" s="178"/>
      <c r="J1" s="178"/>
      <c r="K1" s="178"/>
      <c r="L1" s="178"/>
      <c r="M1" s="178"/>
      <c r="N1" s="178"/>
      <c r="O1" s="178"/>
      <c r="P1" s="178"/>
      <c r="Q1" s="178"/>
      <c r="R1" s="178"/>
      <c r="S1" s="178"/>
    </row>
    <row r="2" s="172" customFormat="1" ht="14.25" spans="1:19">
      <c r="A2" s="179" t="s">
        <v>1</v>
      </c>
      <c r="B2" s="179" t="s">
        <v>2</v>
      </c>
      <c r="C2" s="179" t="s">
        <v>3</v>
      </c>
      <c r="D2" s="180" t="s">
        <v>4</v>
      </c>
      <c r="E2" s="179"/>
      <c r="F2" s="179" t="s">
        <v>5</v>
      </c>
      <c r="G2" s="181"/>
      <c r="H2" s="182" t="s">
        <v>6</v>
      </c>
      <c r="I2" s="183"/>
      <c r="J2" s="200"/>
      <c r="K2" s="201" t="s">
        <v>1</v>
      </c>
      <c r="L2" s="201" t="s">
        <v>2</v>
      </c>
      <c r="M2" s="201" t="s">
        <v>3</v>
      </c>
      <c r="N2" s="202" t="s">
        <v>4</v>
      </c>
      <c r="O2" s="201"/>
      <c r="P2" s="201" t="s">
        <v>5</v>
      </c>
      <c r="Q2" s="213"/>
      <c r="R2" s="214" t="s">
        <v>6</v>
      </c>
      <c r="S2" s="215"/>
    </row>
    <row r="3" s="172" customFormat="1" ht="42.75" spans="1:19">
      <c r="A3" s="179"/>
      <c r="B3" s="179"/>
      <c r="C3" s="182"/>
      <c r="D3" s="179" t="s">
        <v>7</v>
      </c>
      <c r="E3" s="183" t="s">
        <v>8</v>
      </c>
      <c r="F3" s="179" t="s">
        <v>9</v>
      </c>
      <c r="G3" s="181" t="s">
        <v>10</v>
      </c>
      <c r="H3" s="179" t="s">
        <v>11</v>
      </c>
      <c r="I3" s="203" t="s">
        <v>12</v>
      </c>
      <c r="J3" s="200"/>
      <c r="K3" s="201"/>
      <c r="L3" s="201"/>
      <c r="M3" s="201"/>
      <c r="N3" s="201" t="s">
        <v>7</v>
      </c>
      <c r="O3" s="201" t="s">
        <v>8</v>
      </c>
      <c r="P3" s="201" t="s">
        <v>9</v>
      </c>
      <c r="Q3" s="203" t="s">
        <v>10</v>
      </c>
      <c r="R3" s="201" t="s">
        <v>11</v>
      </c>
      <c r="S3" s="203" t="s">
        <v>12</v>
      </c>
    </row>
    <row r="4" s="173" customFormat="1" ht="40" customHeight="1" spans="1:31">
      <c r="A4" s="184"/>
      <c r="B4" s="184" t="s">
        <v>11</v>
      </c>
      <c r="C4" s="184"/>
      <c r="D4" s="184"/>
      <c r="E4" s="184"/>
      <c r="F4" s="184"/>
      <c r="G4" s="185" t="e">
        <f>F4/$F$4</f>
        <v>#DIV/0!</v>
      </c>
      <c r="H4" s="184"/>
      <c r="I4" s="184"/>
      <c r="J4" s="204"/>
      <c r="K4" s="205" t="s">
        <v>13</v>
      </c>
      <c r="L4" s="206" t="s">
        <v>14</v>
      </c>
      <c r="M4" s="205"/>
      <c r="N4" s="205"/>
      <c r="O4" s="186"/>
      <c r="P4" s="205"/>
      <c r="Q4" s="189" t="e">
        <f>P4/$F$4</f>
        <v>#DIV/0!</v>
      </c>
      <c r="R4" s="186"/>
      <c r="S4" s="186"/>
      <c r="U4" s="184">
        <f>U5+U45+U61+AE26+AE30+AE50+AE59+AE60</f>
        <v>0</v>
      </c>
      <c r="AE4" s="205">
        <f>SUM(AE5:AE13)</f>
        <v>0</v>
      </c>
    </row>
    <row r="5" s="174" customFormat="1" ht="28" customHeight="1" spans="1:21">
      <c r="A5" s="186" t="s">
        <v>15</v>
      </c>
      <c r="B5" s="187" t="s">
        <v>16</v>
      </c>
      <c r="C5" s="188"/>
      <c r="D5" s="188"/>
      <c r="E5" s="186"/>
      <c r="F5" s="188"/>
      <c r="G5" s="189" t="e">
        <f t="shared" ref="G5:G36" si="0">F5/$F$4</f>
        <v>#DIV/0!</v>
      </c>
      <c r="H5" s="186"/>
      <c r="I5" s="186"/>
      <c r="J5" s="207"/>
      <c r="K5" s="186">
        <v>1</v>
      </c>
      <c r="L5" s="208" t="s">
        <v>17</v>
      </c>
      <c r="M5" s="186"/>
      <c r="N5" s="186"/>
      <c r="O5" s="186"/>
      <c r="P5" s="186"/>
      <c r="Q5" s="189"/>
      <c r="R5" s="186"/>
      <c r="S5" s="186"/>
      <c r="U5" s="188">
        <f>U6+U21+U26+U32+U37+U42</f>
        <v>0</v>
      </c>
    </row>
    <row r="6" s="174" customFormat="1" ht="28" customHeight="1" spans="1:21">
      <c r="A6" s="186" t="s">
        <v>13</v>
      </c>
      <c r="B6" s="187" t="s">
        <v>18</v>
      </c>
      <c r="C6" s="188"/>
      <c r="D6" s="188"/>
      <c r="E6" s="186"/>
      <c r="F6" s="188"/>
      <c r="G6" s="189" t="e">
        <f t="shared" si="0"/>
        <v>#DIV/0!</v>
      </c>
      <c r="H6" s="186"/>
      <c r="I6" s="186"/>
      <c r="J6" s="207"/>
      <c r="K6" s="186">
        <v>2</v>
      </c>
      <c r="L6" s="209" t="s">
        <v>19</v>
      </c>
      <c r="M6" s="186"/>
      <c r="N6" s="186"/>
      <c r="O6" s="186" t="s">
        <v>20</v>
      </c>
      <c r="P6" s="186"/>
      <c r="Q6" s="189" t="e">
        <f>P6/$F$4</f>
        <v>#DIV/0!</v>
      </c>
      <c r="R6" s="186"/>
      <c r="S6" s="186"/>
      <c r="U6" s="188">
        <f>SUM(U7:U20)</f>
        <v>0</v>
      </c>
    </row>
    <row r="7" s="174" customFormat="1" ht="28" customHeight="1" spans="1:19">
      <c r="A7" s="186">
        <v>1</v>
      </c>
      <c r="B7" s="187" t="s">
        <v>21</v>
      </c>
      <c r="C7" s="186"/>
      <c r="D7" s="186"/>
      <c r="E7" s="186" t="s">
        <v>22</v>
      </c>
      <c r="F7" s="190"/>
      <c r="G7" s="189" t="e">
        <f t="shared" si="0"/>
        <v>#DIV/0!</v>
      </c>
      <c r="H7" s="186"/>
      <c r="I7" s="186"/>
      <c r="J7" s="207"/>
      <c r="K7" s="186">
        <v>3</v>
      </c>
      <c r="L7" s="209" t="s">
        <v>23</v>
      </c>
      <c r="M7" s="186"/>
      <c r="N7" s="186"/>
      <c r="O7" s="186" t="s">
        <v>20</v>
      </c>
      <c r="P7" s="186"/>
      <c r="Q7" s="189" t="e">
        <f>P7/$F$4</f>
        <v>#DIV/0!</v>
      </c>
      <c r="R7" s="186"/>
      <c r="S7" s="186"/>
    </row>
    <row r="8" s="174" customFormat="1" ht="28" customHeight="1" spans="1:19">
      <c r="A8" s="186">
        <v>2</v>
      </c>
      <c r="B8" s="191" t="s">
        <v>24</v>
      </c>
      <c r="C8" s="186"/>
      <c r="D8" s="186"/>
      <c r="E8" s="186" t="s">
        <v>25</v>
      </c>
      <c r="F8" s="186"/>
      <c r="G8" s="189" t="e">
        <f t="shared" si="0"/>
        <v>#DIV/0!</v>
      </c>
      <c r="H8" s="186"/>
      <c r="I8" s="186"/>
      <c r="J8" s="207"/>
      <c r="K8" s="186">
        <v>4</v>
      </c>
      <c r="L8" s="209" t="s">
        <v>26</v>
      </c>
      <c r="M8" s="186"/>
      <c r="N8" s="186"/>
      <c r="O8" s="186" t="s">
        <v>20</v>
      </c>
      <c r="P8" s="186"/>
      <c r="Q8" s="189" t="e">
        <f>P8/$F$4</f>
        <v>#DIV/0!</v>
      </c>
      <c r="R8" s="186"/>
      <c r="S8" s="186"/>
    </row>
    <row r="9" s="174" customFormat="1" ht="28" customHeight="1" spans="1:19">
      <c r="A9" s="186">
        <v>3</v>
      </c>
      <c r="B9" s="191" t="s">
        <v>27</v>
      </c>
      <c r="C9" s="186"/>
      <c r="D9" s="186"/>
      <c r="E9" s="186" t="s">
        <v>28</v>
      </c>
      <c r="F9" s="186"/>
      <c r="G9" s="189" t="e">
        <f t="shared" si="0"/>
        <v>#DIV/0!</v>
      </c>
      <c r="H9" s="186"/>
      <c r="I9" s="186"/>
      <c r="J9" s="207"/>
      <c r="K9" s="186">
        <v>5</v>
      </c>
      <c r="L9" s="210" t="s">
        <v>29</v>
      </c>
      <c r="M9" s="186"/>
      <c r="N9" s="186"/>
      <c r="O9" s="186"/>
      <c r="P9" s="186"/>
      <c r="Q9" s="189"/>
      <c r="R9" s="186"/>
      <c r="S9" s="186"/>
    </row>
    <row r="10" s="174" customFormat="1" ht="28" customHeight="1" spans="1:19">
      <c r="A10" s="186">
        <v>4</v>
      </c>
      <c r="B10" s="191" t="s">
        <v>30</v>
      </c>
      <c r="C10" s="186"/>
      <c r="D10" s="186"/>
      <c r="E10" s="186" t="s">
        <v>22</v>
      </c>
      <c r="F10" s="186"/>
      <c r="G10" s="189" t="e">
        <f t="shared" si="0"/>
        <v>#DIV/0!</v>
      </c>
      <c r="H10" s="186"/>
      <c r="I10" s="186"/>
      <c r="J10" s="207"/>
      <c r="K10" s="186">
        <v>6</v>
      </c>
      <c r="L10" s="210" t="s">
        <v>31</v>
      </c>
      <c r="M10" s="186"/>
      <c r="N10" s="186"/>
      <c r="O10" s="186"/>
      <c r="P10" s="186"/>
      <c r="Q10" s="189"/>
      <c r="R10" s="186"/>
      <c r="S10" s="186"/>
    </row>
    <row r="11" s="174" customFormat="1" ht="28" customHeight="1" spans="1:19">
      <c r="A11" s="186">
        <v>5</v>
      </c>
      <c r="B11" s="192" t="s">
        <v>32</v>
      </c>
      <c r="C11" s="186"/>
      <c r="D11" s="186"/>
      <c r="E11" s="186" t="s">
        <v>33</v>
      </c>
      <c r="F11" s="186"/>
      <c r="G11" s="189" t="e">
        <f t="shared" si="0"/>
        <v>#DIV/0!</v>
      </c>
      <c r="H11" s="186"/>
      <c r="I11" s="186"/>
      <c r="J11" s="207"/>
      <c r="K11" s="186">
        <v>7</v>
      </c>
      <c r="L11" s="210" t="s">
        <v>34</v>
      </c>
      <c r="M11" s="186"/>
      <c r="N11" s="186"/>
      <c r="O11" s="186" t="s">
        <v>28</v>
      </c>
      <c r="P11" s="186"/>
      <c r="Q11" s="189" t="e">
        <f>P11/$F$4</f>
        <v>#DIV/0!</v>
      </c>
      <c r="R11" s="186"/>
      <c r="S11" s="186"/>
    </row>
    <row r="12" s="174" customFormat="1" ht="28" customHeight="1" spans="1:19">
      <c r="A12" s="186">
        <v>6</v>
      </c>
      <c r="B12" s="191" t="s">
        <v>35</v>
      </c>
      <c r="C12" s="186"/>
      <c r="D12" s="186"/>
      <c r="E12" s="186" t="s">
        <v>25</v>
      </c>
      <c r="F12" s="193"/>
      <c r="G12" s="189" t="e">
        <f t="shared" si="0"/>
        <v>#DIV/0!</v>
      </c>
      <c r="H12" s="186"/>
      <c r="I12" s="186"/>
      <c r="J12" s="207"/>
      <c r="K12" s="186">
        <v>8</v>
      </c>
      <c r="L12" s="209" t="s">
        <v>36</v>
      </c>
      <c r="M12" s="186"/>
      <c r="N12" s="186"/>
      <c r="O12" s="186"/>
      <c r="P12" s="186"/>
      <c r="Q12" s="189"/>
      <c r="R12" s="186"/>
      <c r="S12" s="186"/>
    </row>
    <row r="13" s="174" customFormat="1" ht="28" customHeight="1" spans="1:19">
      <c r="A13" s="186">
        <v>7</v>
      </c>
      <c r="B13" s="191" t="s">
        <v>37</v>
      </c>
      <c r="C13" s="186"/>
      <c r="D13" s="186"/>
      <c r="E13" s="186" t="s">
        <v>25</v>
      </c>
      <c r="F13" s="186"/>
      <c r="G13" s="189" t="e">
        <f t="shared" si="0"/>
        <v>#DIV/0!</v>
      </c>
      <c r="H13" s="186"/>
      <c r="I13" s="186"/>
      <c r="J13" s="207"/>
      <c r="K13" s="186">
        <v>9</v>
      </c>
      <c r="L13" s="209" t="s">
        <v>38</v>
      </c>
      <c r="M13" s="186"/>
      <c r="N13" s="186"/>
      <c r="O13" s="186" t="s">
        <v>39</v>
      </c>
      <c r="P13" s="186"/>
      <c r="Q13" s="189" t="e">
        <f>P13/$F$4</f>
        <v>#DIV/0!</v>
      </c>
      <c r="R13" s="186"/>
      <c r="S13" s="186"/>
    </row>
    <row r="14" s="174" customFormat="1" ht="28" customHeight="1" spans="1:31">
      <c r="A14" s="186">
        <v>8</v>
      </c>
      <c r="B14" s="191" t="s">
        <v>40</v>
      </c>
      <c r="C14" s="186"/>
      <c r="D14" s="186"/>
      <c r="E14" s="186" t="s">
        <v>41</v>
      </c>
      <c r="F14" s="186"/>
      <c r="G14" s="189" t="e">
        <f t="shared" si="0"/>
        <v>#DIV/0!</v>
      </c>
      <c r="H14" s="186"/>
      <c r="I14" s="186"/>
      <c r="J14" s="207"/>
      <c r="K14" s="186" t="s">
        <v>42</v>
      </c>
      <c r="L14" s="209" t="s">
        <v>43</v>
      </c>
      <c r="M14" s="186"/>
      <c r="N14" s="186"/>
      <c r="O14" s="186"/>
      <c r="P14" s="186"/>
      <c r="Q14" s="189" t="e">
        <f>P14/$F$4</f>
        <v>#DIV/0!</v>
      </c>
      <c r="R14" s="186"/>
      <c r="S14" s="186"/>
      <c r="AE14" s="186">
        <f>SUM(AE15:AE18)</f>
        <v>0</v>
      </c>
    </row>
    <row r="15" s="174" customFormat="1" ht="28" customHeight="1" spans="1:19">
      <c r="A15" s="186">
        <v>9</v>
      </c>
      <c r="B15" s="191" t="s">
        <v>44</v>
      </c>
      <c r="C15" s="186"/>
      <c r="D15" s="186"/>
      <c r="E15" s="186" t="s">
        <v>45</v>
      </c>
      <c r="F15" s="186"/>
      <c r="G15" s="189" t="e">
        <f t="shared" si="0"/>
        <v>#DIV/0!</v>
      </c>
      <c r="H15" s="186"/>
      <c r="I15" s="186"/>
      <c r="J15" s="207"/>
      <c r="K15" s="186">
        <v>1</v>
      </c>
      <c r="L15" s="209" t="s">
        <v>46</v>
      </c>
      <c r="M15" s="186"/>
      <c r="N15" s="186"/>
      <c r="O15" s="186"/>
      <c r="P15" s="186"/>
      <c r="Q15" s="189"/>
      <c r="R15" s="186"/>
      <c r="S15" s="186"/>
    </row>
    <row r="16" s="174" customFormat="1" ht="28" customHeight="1" spans="1:19">
      <c r="A16" s="186">
        <v>10</v>
      </c>
      <c r="B16" s="191" t="s">
        <v>47</v>
      </c>
      <c r="C16" s="186"/>
      <c r="D16" s="186"/>
      <c r="E16" s="186" t="s">
        <v>28</v>
      </c>
      <c r="F16" s="186"/>
      <c r="G16" s="189" t="e">
        <f t="shared" si="0"/>
        <v>#DIV/0!</v>
      </c>
      <c r="H16" s="186"/>
      <c r="I16" s="186"/>
      <c r="J16" s="207"/>
      <c r="K16" s="186">
        <v>2</v>
      </c>
      <c r="L16" s="209" t="s">
        <v>48</v>
      </c>
      <c r="M16" s="186"/>
      <c r="N16" s="186"/>
      <c r="O16" s="186" t="s">
        <v>49</v>
      </c>
      <c r="P16" s="190"/>
      <c r="Q16" s="189" t="e">
        <f>P16/$F$4</f>
        <v>#DIV/0!</v>
      </c>
      <c r="R16" s="186"/>
      <c r="S16" s="186"/>
    </row>
    <row r="17" s="174" customFormat="1" ht="28" customHeight="1" spans="1:19">
      <c r="A17" s="186">
        <v>11</v>
      </c>
      <c r="B17" s="192" t="s">
        <v>50</v>
      </c>
      <c r="C17" s="186"/>
      <c r="D17" s="186"/>
      <c r="E17" s="186" t="s">
        <v>22</v>
      </c>
      <c r="F17" s="186"/>
      <c r="G17" s="189" t="e">
        <f t="shared" si="0"/>
        <v>#DIV/0!</v>
      </c>
      <c r="H17" s="186"/>
      <c r="I17" s="186"/>
      <c r="J17" s="207"/>
      <c r="K17" s="186">
        <v>3</v>
      </c>
      <c r="L17" s="209" t="s">
        <v>51</v>
      </c>
      <c r="M17" s="186"/>
      <c r="N17" s="186"/>
      <c r="O17" s="186" t="s">
        <v>52</v>
      </c>
      <c r="P17" s="186"/>
      <c r="Q17" s="189" t="e">
        <f>P17/$F$4</f>
        <v>#DIV/0!</v>
      </c>
      <c r="R17" s="186"/>
      <c r="S17" s="186"/>
    </row>
    <row r="18" s="174" customFormat="1" ht="28" customHeight="1" spans="1:19">
      <c r="A18" s="186">
        <v>12</v>
      </c>
      <c r="B18" s="192" t="s">
        <v>53</v>
      </c>
      <c r="C18" s="186"/>
      <c r="D18" s="190"/>
      <c r="E18" s="186" t="s">
        <v>22</v>
      </c>
      <c r="F18" s="186"/>
      <c r="G18" s="189" t="e">
        <f t="shared" si="0"/>
        <v>#DIV/0!</v>
      </c>
      <c r="H18" s="190"/>
      <c r="I18" s="190"/>
      <c r="J18" s="207"/>
      <c r="K18" s="186">
        <v>4</v>
      </c>
      <c r="L18" s="209" t="s">
        <v>54</v>
      </c>
      <c r="M18" s="186"/>
      <c r="N18" s="186"/>
      <c r="O18" s="186"/>
      <c r="P18" s="186"/>
      <c r="Q18" s="189"/>
      <c r="R18" s="186"/>
      <c r="S18" s="186"/>
    </row>
    <row r="19" s="174" customFormat="1" ht="28" customHeight="1" spans="1:31">
      <c r="A19" s="186">
        <v>13</v>
      </c>
      <c r="B19" s="192" t="s">
        <v>55</v>
      </c>
      <c r="C19" s="186"/>
      <c r="D19" s="186"/>
      <c r="E19" s="186" t="s">
        <v>28</v>
      </c>
      <c r="F19" s="186"/>
      <c r="G19" s="189" t="e">
        <f t="shared" si="0"/>
        <v>#DIV/0!</v>
      </c>
      <c r="H19" s="186"/>
      <c r="I19" s="186"/>
      <c r="J19" s="207"/>
      <c r="K19" s="186" t="s">
        <v>56</v>
      </c>
      <c r="L19" s="209" t="s">
        <v>57</v>
      </c>
      <c r="M19" s="186"/>
      <c r="N19" s="186"/>
      <c r="O19" s="186"/>
      <c r="P19" s="186"/>
      <c r="Q19" s="189"/>
      <c r="R19" s="186"/>
      <c r="S19" s="186"/>
      <c r="AE19" s="186">
        <f>SUM(AE20:AE25)</f>
        <v>0</v>
      </c>
    </row>
    <row r="20" s="174" customFormat="1" ht="28" customHeight="1" spans="1:19">
      <c r="A20" s="186">
        <v>14</v>
      </c>
      <c r="B20" s="192" t="s">
        <v>58</v>
      </c>
      <c r="C20" s="186"/>
      <c r="D20" s="186"/>
      <c r="E20" s="186"/>
      <c r="F20" s="186"/>
      <c r="G20" s="189"/>
      <c r="H20" s="186"/>
      <c r="I20" s="186"/>
      <c r="J20" s="207"/>
      <c r="K20" s="186">
        <v>1</v>
      </c>
      <c r="L20" s="209" t="s">
        <v>59</v>
      </c>
      <c r="M20" s="186"/>
      <c r="N20" s="186"/>
      <c r="O20" s="186"/>
      <c r="P20" s="186"/>
      <c r="Q20" s="189"/>
      <c r="R20" s="186"/>
      <c r="S20" s="186"/>
    </row>
    <row r="21" s="174" customFormat="1" ht="28" customHeight="1" spans="1:21">
      <c r="A21" s="186" t="s">
        <v>42</v>
      </c>
      <c r="B21" s="192" t="s">
        <v>60</v>
      </c>
      <c r="C21" s="188"/>
      <c r="D21" s="188"/>
      <c r="E21" s="186"/>
      <c r="F21" s="188"/>
      <c r="G21" s="189" t="e">
        <f t="shared" si="0"/>
        <v>#DIV/0!</v>
      </c>
      <c r="H21" s="186"/>
      <c r="I21" s="186"/>
      <c r="J21" s="207"/>
      <c r="K21" s="186">
        <v>2</v>
      </c>
      <c r="L21" s="209" t="s">
        <v>61</v>
      </c>
      <c r="M21" s="186"/>
      <c r="N21" s="186"/>
      <c r="O21" s="186"/>
      <c r="P21" s="186"/>
      <c r="Q21" s="189"/>
      <c r="R21" s="186"/>
      <c r="S21" s="186"/>
      <c r="U21" s="188">
        <f>SUM(U22:U25)</f>
        <v>0</v>
      </c>
    </row>
    <row r="22" s="174" customFormat="1" ht="28" customHeight="1" spans="1:19">
      <c r="A22" s="186">
        <v>1</v>
      </c>
      <c r="B22" s="194" t="s">
        <v>62</v>
      </c>
      <c r="C22" s="186"/>
      <c r="D22" s="186"/>
      <c r="E22" s="186" t="s">
        <v>63</v>
      </c>
      <c r="F22" s="186"/>
      <c r="G22" s="189" t="e">
        <f t="shared" si="0"/>
        <v>#DIV/0!</v>
      </c>
      <c r="H22" s="186"/>
      <c r="I22" s="186"/>
      <c r="J22" s="207"/>
      <c r="K22" s="186">
        <v>3</v>
      </c>
      <c r="L22" s="210" t="s">
        <v>64</v>
      </c>
      <c r="M22" s="186"/>
      <c r="N22" s="186"/>
      <c r="O22" s="186"/>
      <c r="P22" s="186"/>
      <c r="Q22" s="189"/>
      <c r="R22" s="186"/>
      <c r="S22" s="186"/>
    </row>
    <row r="23" s="174" customFormat="1" ht="28" customHeight="1" spans="1:19">
      <c r="A23" s="186">
        <v>2</v>
      </c>
      <c r="B23" s="192" t="s">
        <v>65</v>
      </c>
      <c r="C23" s="186"/>
      <c r="D23" s="186"/>
      <c r="E23" s="186"/>
      <c r="F23" s="186"/>
      <c r="G23" s="189"/>
      <c r="H23" s="186"/>
      <c r="I23" s="186"/>
      <c r="J23" s="207"/>
      <c r="K23" s="186">
        <v>4</v>
      </c>
      <c r="L23" s="209" t="s">
        <v>66</v>
      </c>
      <c r="M23" s="186"/>
      <c r="N23" s="186"/>
      <c r="O23" s="186"/>
      <c r="P23" s="186"/>
      <c r="Q23" s="189"/>
      <c r="R23" s="186"/>
      <c r="S23" s="186"/>
    </row>
    <row r="24" s="174" customFormat="1" ht="28" customHeight="1" spans="1:19">
      <c r="A24" s="186">
        <v>3</v>
      </c>
      <c r="B24" s="192" t="s">
        <v>67</v>
      </c>
      <c r="C24" s="186"/>
      <c r="D24" s="186"/>
      <c r="E24" s="186" t="s">
        <v>63</v>
      </c>
      <c r="F24" s="186"/>
      <c r="G24" s="189" t="e">
        <f t="shared" si="0"/>
        <v>#DIV/0!</v>
      </c>
      <c r="H24" s="186"/>
      <c r="I24" s="186"/>
      <c r="J24" s="207"/>
      <c r="K24" s="186">
        <v>5</v>
      </c>
      <c r="L24" s="209" t="s">
        <v>68</v>
      </c>
      <c r="M24" s="186"/>
      <c r="N24" s="186"/>
      <c r="O24" s="186"/>
      <c r="P24" s="186"/>
      <c r="Q24" s="189"/>
      <c r="R24" s="186"/>
      <c r="S24" s="186"/>
    </row>
    <row r="25" s="174" customFormat="1" ht="28" customHeight="1" spans="1:19">
      <c r="A25" s="186">
        <v>4</v>
      </c>
      <c r="B25" s="192" t="s">
        <v>69</v>
      </c>
      <c r="C25" s="186"/>
      <c r="D25" s="186"/>
      <c r="E25" s="186"/>
      <c r="F25" s="186"/>
      <c r="G25" s="189"/>
      <c r="H25" s="186"/>
      <c r="I25" s="186"/>
      <c r="J25" s="207"/>
      <c r="K25" s="186">
        <v>6</v>
      </c>
      <c r="L25" s="210" t="s">
        <v>70</v>
      </c>
      <c r="M25" s="186"/>
      <c r="N25" s="186"/>
      <c r="O25" s="186"/>
      <c r="P25" s="186"/>
      <c r="Q25" s="189"/>
      <c r="R25" s="186"/>
      <c r="S25" s="186"/>
    </row>
    <row r="26" s="174" customFormat="1" ht="28" customHeight="1" spans="1:31">
      <c r="A26" s="186" t="s">
        <v>56</v>
      </c>
      <c r="B26" s="192" t="s">
        <v>71</v>
      </c>
      <c r="C26" s="188"/>
      <c r="D26" s="188"/>
      <c r="E26" s="186"/>
      <c r="F26" s="188"/>
      <c r="G26" s="189" t="e">
        <f t="shared" si="0"/>
        <v>#DIV/0!</v>
      </c>
      <c r="H26" s="186"/>
      <c r="I26" s="186"/>
      <c r="J26" s="207"/>
      <c r="K26" s="186" t="s">
        <v>72</v>
      </c>
      <c r="L26" s="209" t="s">
        <v>73</v>
      </c>
      <c r="M26" s="186"/>
      <c r="N26" s="186"/>
      <c r="O26" s="186"/>
      <c r="P26" s="186"/>
      <c r="Q26" s="189"/>
      <c r="R26" s="186"/>
      <c r="S26" s="186"/>
      <c r="U26" s="188">
        <f>SUM(U27:U31)</f>
        <v>0</v>
      </c>
      <c r="AE26" s="186">
        <f>SUM(AE27:AE29)</f>
        <v>0</v>
      </c>
    </row>
    <row r="27" s="174" customFormat="1" ht="28" customHeight="1" spans="1:19">
      <c r="A27" s="186">
        <v>1</v>
      </c>
      <c r="B27" s="192" t="s">
        <v>74</v>
      </c>
      <c r="C27" s="186"/>
      <c r="D27" s="186"/>
      <c r="E27" s="186" t="s">
        <v>20</v>
      </c>
      <c r="F27" s="186"/>
      <c r="G27" s="189" t="e">
        <f t="shared" si="0"/>
        <v>#DIV/0!</v>
      </c>
      <c r="H27" s="186"/>
      <c r="I27" s="186"/>
      <c r="J27" s="207"/>
      <c r="K27" s="186">
        <v>1</v>
      </c>
      <c r="L27" s="209" t="s">
        <v>75</v>
      </c>
      <c r="M27" s="186"/>
      <c r="N27" s="186"/>
      <c r="O27" s="186"/>
      <c r="P27" s="186"/>
      <c r="Q27" s="189"/>
      <c r="R27" s="186"/>
      <c r="S27" s="186"/>
    </row>
    <row r="28" s="174" customFormat="1" ht="28" customHeight="1" spans="1:19">
      <c r="A28" s="186">
        <v>2</v>
      </c>
      <c r="B28" s="192" t="s">
        <v>76</v>
      </c>
      <c r="C28" s="186"/>
      <c r="D28" s="186"/>
      <c r="E28" s="186" t="s">
        <v>20</v>
      </c>
      <c r="F28" s="186"/>
      <c r="G28" s="189" t="e">
        <f t="shared" si="0"/>
        <v>#DIV/0!</v>
      </c>
      <c r="H28" s="186"/>
      <c r="I28" s="186"/>
      <c r="J28" s="207"/>
      <c r="K28" s="186">
        <v>2</v>
      </c>
      <c r="L28" s="209" t="s">
        <v>77</v>
      </c>
      <c r="M28" s="186"/>
      <c r="N28" s="186"/>
      <c r="O28" s="186"/>
      <c r="P28" s="186"/>
      <c r="Q28" s="189"/>
      <c r="R28" s="186"/>
      <c r="S28" s="186"/>
    </row>
    <row r="29" s="174" customFormat="1" ht="28" customHeight="1" spans="1:19">
      <c r="A29" s="186">
        <v>3</v>
      </c>
      <c r="B29" s="191" t="s">
        <v>78</v>
      </c>
      <c r="C29" s="186"/>
      <c r="D29" s="186"/>
      <c r="E29" s="186" t="s">
        <v>22</v>
      </c>
      <c r="F29" s="186"/>
      <c r="G29" s="189" t="e">
        <f t="shared" si="0"/>
        <v>#DIV/0!</v>
      </c>
      <c r="H29" s="186"/>
      <c r="I29" s="186"/>
      <c r="J29" s="207"/>
      <c r="K29" s="186">
        <v>3</v>
      </c>
      <c r="L29" s="209" t="s">
        <v>79</v>
      </c>
      <c r="M29" s="186"/>
      <c r="N29" s="186"/>
      <c r="O29" s="186"/>
      <c r="P29" s="186"/>
      <c r="Q29" s="189"/>
      <c r="R29" s="186"/>
      <c r="S29" s="186"/>
    </row>
    <row r="30" s="174" customFormat="1" ht="28" customHeight="1" spans="1:31">
      <c r="A30" s="186">
        <v>4</v>
      </c>
      <c r="B30" s="191" t="s">
        <v>80</v>
      </c>
      <c r="C30" s="186"/>
      <c r="D30" s="186"/>
      <c r="E30" s="186" t="s">
        <v>81</v>
      </c>
      <c r="F30" s="186"/>
      <c r="G30" s="189" t="e">
        <f t="shared" si="0"/>
        <v>#DIV/0!</v>
      </c>
      <c r="H30" s="186"/>
      <c r="I30" s="186"/>
      <c r="J30" s="207"/>
      <c r="K30" s="186" t="s">
        <v>82</v>
      </c>
      <c r="L30" s="209" t="s">
        <v>83</v>
      </c>
      <c r="M30" s="186"/>
      <c r="N30" s="186"/>
      <c r="O30" s="186"/>
      <c r="P30" s="186"/>
      <c r="Q30" s="189" t="e">
        <f>P30/$F$4</f>
        <v>#DIV/0!</v>
      </c>
      <c r="R30" s="186"/>
      <c r="S30" s="186"/>
      <c r="AE30" s="186">
        <f>AE31+AE33+AE37+AE44</f>
        <v>0</v>
      </c>
    </row>
    <row r="31" s="174" customFormat="1" ht="28" customHeight="1" spans="1:31">
      <c r="A31" s="186">
        <v>6</v>
      </c>
      <c r="B31" s="192" t="s">
        <v>84</v>
      </c>
      <c r="C31" s="186"/>
      <c r="D31" s="186"/>
      <c r="E31" s="186" t="s">
        <v>28</v>
      </c>
      <c r="F31" s="186"/>
      <c r="G31" s="189" t="e">
        <f t="shared" si="0"/>
        <v>#DIV/0!</v>
      </c>
      <c r="H31" s="186"/>
      <c r="I31" s="186"/>
      <c r="J31" s="207"/>
      <c r="K31" s="186" t="s">
        <v>13</v>
      </c>
      <c r="L31" s="209" t="s">
        <v>85</v>
      </c>
      <c r="M31" s="186"/>
      <c r="N31" s="186"/>
      <c r="O31" s="186"/>
      <c r="P31" s="186"/>
      <c r="Q31" s="189"/>
      <c r="R31" s="186"/>
      <c r="S31" s="186"/>
      <c r="AE31" s="186">
        <f>SUM(AE32)</f>
        <v>0</v>
      </c>
    </row>
    <row r="32" s="174" customFormat="1" ht="28" customHeight="1" spans="1:21">
      <c r="A32" s="186" t="s">
        <v>86</v>
      </c>
      <c r="B32" s="192" t="s">
        <v>87</v>
      </c>
      <c r="C32" s="188"/>
      <c r="D32" s="188"/>
      <c r="E32" s="186"/>
      <c r="F32" s="188"/>
      <c r="G32" s="189"/>
      <c r="H32" s="186"/>
      <c r="I32" s="186"/>
      <c r="J32" s="207"/>
      <c r="K32" s="186">
        <v>1</v>
      </c>
      <c r="L32" s="209" t="s">
        <v>88</v>
      </c>
      <c r="M32" s="186"/>
      <c r="N32" s="186"/>
      <c r="O32" s="186"/>
      <c r="P32" s="186"/>
      <c r="Q32" s="189"/>
      <c r="R32" s="186"/>
      <c r="S32" s="186"/>
      <c r="U32" s="188">
        <f>SUM(U33:U36)</f>
        <v>0</v>
      </c>
    </row>
    <row r="33" s="174" customFormat="1" ht="28" customHeight="1" spans="1:31">
      <c r="A33" s="186">
        <v>1</v>
      </c>
      <c r="B33" s="192" t="s">
        <v>89</v>
      </c>
      <c r="C33" s="186"/>
      <c r="D33" s="186"/>
      <c r="E33" s="186"/>
      <c r="F33" s="186"/>
      <c r="G33" s="189"/>
      <c r="H33" s="186"/>
      <c r="I33" s="186"/>
      <c r="J33" s="207"/>
      <c r="K33" s="186" t="s">
        <v>42</v>
      </c>
      <c r="L33" s="209" t="s">
        <v>90</v>
      </c>
      <c r="M33" s="186"/>
      <c r="N33" s="186"/>
      <c r="O33" s="186"/>
      <c r="P33" s="186"/>
      <c r="Q33" s="189" t="e">
        <f>P33/$F$4</f>
        <v>#DIV/0!</v>
      </c>
      <c r="R33" s="186"/>
      <c r="S33" s="186"/>
      <c r="AE33" s="186">
        <f>SUM(AE34:AE36)</f>
        <v>0</v>
      </c>
    </row>
    <row r="34" s="174" customFormat="1" ht="28" customHeight="1" spans="1:19">
      <c r="A34" s="186">
        <v>2</v>
      </c>
      <c r="B34" s="192" t="s">
        <v>91</v>
      </c>
      <c r="C34" s="186"/>
      <c r="D34" s="186"/>
      <c r="E34" s="186"/>
      <c r="F34" s="186"/>
      <c r="G34" s="189"/>
      <c r="H34" s="186"/>
      <c r="I34" s="186"/>
      <c r="J34" s="207"/>
      <c r="K34" s="186">
        <v>1</v>
      </c>
      <c r="L34" s="209" t="s">
        <v>92</v>
      </c>
      <c r="M34" s="186"/>
      <c r="N34" s="186"/>
      <c r="O34" s="186" t="s">
        <v>93</v>
      </c>
      <c r="P34" s="186"/>
      <c r="Q34" s="189" t="e">
        <f>P34/$F$4</f>
        <v>#DIV/0!</v>
      </c>
      <c r="R34" s="186"/>
      <c r="S34" s="186"/>
    </row>
    <row r="35" s="174" customFormat="1" ht="28" customHeight="1" spans="1:19">
      <c r="A35" s="186">
        <v>3</v>
      </c>
      <c r="B35" s="192" t="s">
        <v>94</v>
      </c>
      <c r="C35" s="186"/>
      <c r="D35" s="186"/>
      <c r="E35" s="186"/>
      <c r="F35" s="186"/>
      <c r="G35" s="189"/>
      <c r="H35" s="186"/>
      <c r="I35" s="186"/>
      <c r="J35" s="207"/>
      <c r="K35" s="186">
        <v>2</v>
      </c>
      <c r="L35" s="209" t="s">
        <v>95</v>
      </c>
      <c r="M35" s="186"/>
      <c r="N35" s="186"/>
      <c r="O35" s="186"/>
      <c r="P35" s="186"/>
      <c r="Q35" s="189"/>
      <c r="R35" s="186"/>
      <c r="S35" s="186"/>
    </row>
    <row r="36" s="174" customFormat="1" ht="28" customHeight="1" spans="1:19">
      <c r="A36" s="186">
        <v>4</v>
      </c>
      <c r="B36" s="192" t="s">
        <v>96</v>
      </c>
      <c r="C36" s="186"/>
      <c r="D36" s="186"/>
      <c r="E36" s="186"/>
      <c r="F36" s="186"/>
      <c r="G36" s="189"/>
      <c r="H36" s="186"/>
      <c r="I36" s="186"/>
      <c r="J36" s="207"/>
      <c r="K36" s="186">
        <v>3</v>
      </c>
      <c r="L36" s="209" t="s">
        <v>97</v>
      </c>
      <c r="M36" s="186"/>
      <c r="N36" s="186"/>
      <c r="O36" s="186"/>
      <c r="P36" s="186"/>
      <c r="Q36" s="189"/>
      <c r="R36" s="186"/>
      <c r="S36" s="186"/>
    </row>
    <row r="37" s="174" customFormat="1" ht="28" customHeight="1" spans="1:31">
      <c r="A37" s="186" t="s">
        <v>98</v>
      </c>
      <c r="B37" s="192" t="s">
        <v>99</v>
      </c>
      <c r="C37" s="188"/>
      <c r="D37" s="188"/>
      <c r="E37" s="186"/>
      <c r="F37" s="188"/>
      <c r="G37" s="189" t="e">
        <f>F37/$F$4</f>
        <v>#DIV/0!</v>
      </c>
      <c r="H37" s="186"/>
      <c r="I37" s="186"/>
      <c r="J37" s="207"/>
      <c r="K37" s="186" t="s">
        <v>56</v>
      </c>
      <c r="L37" s="209" t="s">
        <v>100</v>
      </c>
      <c r="M37" s="186"/>
      <c r="N37" s="186"/>
      <c r="O37" s="186"/>
      <c r="P37" s="186"/>
      <c r="Q37" s="189"/>
      <c r="R37" s="186"/>
      <c r="S37" s="186"/>
      <c r="U37" s="188">
        <f>SUM(U38:U41)</f>
        <v>0</v>
      </c>
      <c r="AE37" s="186">
        <f>SUM(AE38:AE43)</f>
        <v>0</v>
      </c>
    </row>
    <row r="38" s="174" customFormat="1" ht="28" customHeight="1" spans="1:19">
      <c r="A38" s="186">
        <v>1</v>
      </c>
      <c r="B38" s="192" t="s">
        <v>101</v>
      </c>
      <c r="C38" s="186"/>
      <c r="D38" s="186"/>
      <c r="E38" s="186" t="s">
        <v>102</v>
      </c>
      <c r="F38" s="186"/>
      <c r="G38" s="189" t="e">
        <f>F38/$F$4</f>
        <v>#DIV/0!</v>
      </c>
      <c r="H38" s="186"/>
      <c r="I38" s="186"/>
      <c r="J38" s="207"/>
      <c r="K38" s="186">
        <v>1</v>
      </c>
      <c r="L38" s="209" t="s">
        <v>103</v>
      </c>
      <c r="M38" s="186"/>
      <c r="N38" s="186"/>
      <c r="O38" s="186"/>
      <c r="P38" s="186"/>
      <c r="Q38" s="189"/>
      <c r="R38" s="186"/>
      <c r="S38" s="186"/>
    </row>
    <row r="39" s="174" customFormat="1" ht="28" customHeight="1" spans="1:19">
      <c r="A39" s="186">
        <v>2</v>
      </c>
      <c r="B39" s="192" t="s">
        <v>104</v>
      </c>
      <c r="C39" s="186"/>
      <c r="D39" s="186"/>
      <c r="E39" s="186" t="s">
        <v>105</v>
      </c>
      <c r="F39" s="186"/>
      <c r="G39" s="189" t="e">
        <f>F39/$F$4</f>
        <v>#DIV/0!</v>
      </c>
      <c r="H39" s="186"/>
      <c r="I39" s="186"/>
      <c r="J39" s="207"/>
      <c r="K39" s="186">
        <v>2</v>
      </c>
      <c r="L39" s="209" t="s">
        <v>106</v>
      </c>
      <c r="M39" s="186"/>
      <c r="N39" s="186"/>
      <c r="O39" s="186"/>
      <c r="P39" s="186"/>
      <c r="Q39" s="189"/>
      <c r="R39" s="186"/>
      <c r="S39" s="186"/>
    </row>
    <row r="40" s="174" customFormat="1" ht="28" customHeight="1" spans="1:19">
      <c r="A40" s="186">
        <v>3</v>
      </c>
      <c r="B40" s="192" t="s">
        <v>107</v>
      </c>
      <c r="C40" s="186"/>
      <c r="D40" s="186"/>
      <c r="E40" s="186"/>
      <c r="F40" s="186"/>
      <c r="G40" s="189"/>
      <c r="H40" s="186"/>
      <c r="I40" s="186"/>
      <c r="J40" s="207"/>
      <c r="K40" s="186">
        <v>3</v>
      </c>
      <c r="L40" s="209" t="s">
        <v>108</v>
      </c>
      <c r="M40" s="186"/>
      <c r="N40" s="186"/>
      <c r="O40" s="186"/>
      <c r="P40" s="186"/>
      <c r="Q40" s="189"/>
      <c r="R40" s="186"/>
      <c r="S40" s="186"/>
    </row>
    <row r="41" s="174" customFormat="1" ht="28" customHeight="1" spans="1:19">
      <c r="A41" s="186">
        <v>4</v>
      </c>
      <c r="B41" s="192" t="s">
        <v>109</v>
      </c>
      <c r="C41" s="186"/>
      <c r="D41" s="186"/>
      <c r="E41" s="186"/>
      <c r="F41" s="186"/>
      <c r="G41" s="189"/>
      <c r="H41" s="186"/>
      <c r="I41" s="186"/>
      <c r="J41" s="207"/>
      <c r="K41" s="186">
        <v>4</v>
      </c>
      <c r="L41" s="209" t="s">
        <v>110</v>
      </c>
      <c r="M41" s="186"/>
      <c r="N41" s="186"/>
      <c r="O41" s="186"/>
      <c r="P41" s="186"/>
      <c r="Q41" s="189"/>
      <c r="R41" s="186"/>
      <c r="S41" s="186"/>
    </row>
    <row r="42" s="174" customFormat="1" ht="28" customHeight="1" spans="1:21">
      <c r="A42" s="186" t="s">
        <v>111</v>
      </c>
      <c r="B42" s="192" t="s">
        <v>99</v>
      </c>
      <c r="C42" s="188"/>
      <c r="D42" s="188"/>
      <c r="E42" s="186"/>
      <c r="F42" s="188"/>
      <c r="G42" s="189"/>
      <c r="H42" s="186"/>
      <c r="I42" s="186"/>
      <c r="J42" s="207"/>
      <c r="K42" s="186">
        <v>5</v>
      </c>
      <c r="L42" s="209" t="s">
        <v>112</v>
      </c>
      <c r="M42" s="186"/>
      <c r="N42" s="186"/>
      <c r="O42" s="186"/>
      <c r="P42" s="186"/>
      <c r="Q42" s="189"/>
      <c r="R42" s="186"/>
      <c r="S42" s="186"/>
      <c r="U42" s="188">
        <f>SUM(U43:U44)</f>
        <v>0</v>
      </c>
    </row>
    <row r="43" s="174" customFormat="1" ht="28" customHeight="1" spans="1:19">
      <c r="A43" s="186">
        <v>1</v>
      </c>
      <c r="B43" s="192" t="s">
        <v>113</v>
      </c>
      <c r="C43" s="186"/>
      <c r="D43" s="186"/>
      <c r="E43" s="186"/>
      <c r="F43" s="186"/>
      <c r="G43" s="189"/>
      <c r="H43" s="186"/>
      <c r="I43" s="186"/>
      <c r="J43" s="207"/>
      <c r="K43" s="186">
        <v>6</v>
      </c>
      <c r="L43" s="209" t="s">
        <v>114</v>
      </c>
      <c r="M43" s="186"/>
      <c r="N43" s="186"/>
      <c r="O43" s="186"/>
      <c r="P43" s="186"/>
      <c r="Q43" s="189"/>
      <c r="R43" s="186"/>
      <c r="S43" s="186"/>
    </row>
    <row r="44" s="174" customFormat="1" ht="28" customHeight="1" spans="1:31">
      <c r="A44" s="186">
        <v>2</v>
      </c>
      <c r="B44" s="192" t="s">
        <v>115</v>
      </c>
      <c r="C44" s="186"/>
      <c r="D44" s="186"/>
      <c r="E44" s="186"/>
      <c r="F44" s="186"/>
      <c r="G44" s="189"/>
      <c r="H44" s="186"/>
      <c r="I44" s="186"/>
      <c r="J44" s="207"/>
      <c r="K44" s="186" t="s">
        <v>86</v>
      </c>
      <c r="L44" s="209" t="s">
        <v>116</v>
      </c>
      <c r="M44" s="186"/>
      <c r="N44" s="186"/>
      <c r="O44" s="186"/>
      <c r="P44" s="186"/>
      <c r="Q44" s="189"/>
      <c r="R44" s="186"/>
      <c r="S44" s="186"/>
      <c r="AE44" s="186">
        <f>SUM(AE45:AE49)</f>
        <v>0</v>
      </c>
    </row>
    <row r="45" s="174" customFormat="1" ht="28" customHeight="1" spans="1:21">
      <c r="A45" s="186" t="s">
        <v>117</v>
      </c>
      <c r="B45" s="192" t="s">
        <v>118</v>
      </c>
      <c r="C45" s="188"/>
      <c r="D45" s="188"/>
      <c r="E45" s="186"/>
      <c r="F45" s="188"/>
      <c r="G45" s="189" t="e">
        <f>F45/$F$4</f>
        <v>#DIV/0!</v>
      </c>
      <c r="H45" s="186"/>
      <c r="I45" s="186"/>
      <c r="J45" s="207"/>
      <c r="K45" s="186">
        <v>1</v>
      </c>
      <c r="L45" s="209" t="s">
        <v>119</v>
      </c>
      <c r="M45" s="186"/>
      <c r="N45" s="186"/>
      <c r="O45" s="186"/>
      <c r="P45" s="186"/>
      <c r="Q45" s="189"/>
      <c r="R45" s="186"/>
      <c r="S45" s="186"/>
      <c r="U45" s="188">
        <f>U46+U49+U53+U56+U60</f>
        <v>0</v>
      </c>
    </row>
    <row r="46" s="174" customFormat="1" ht="28" customHeight="1" spans="1:21">
      <c r="A46" s="186" t="s">
        <v>13</v>
      </c>
      <c r="B46" s="192" t="s">
        <v>120</v>
      </c>
      <c r="C46" s="188"/>
      <c r="D46" s="188"/>
      <c r="E46" s="186"/>
      <c r="F46" s="188"/>
      <c r="G46" s="189"/>
      <c r="H46" s="186"/>
      <c r="I46" s="186"/>
      <c r="J46" s="207"/>
      <c r="K46" s="186">
        <v>2</v>
      </c>
      <c r="L46" s="209" t="s">
        <v>121</v>
      </c>
      <c r="M46" s="186"/>
      <c r="N46" s="186"/>
      <c r="O46" s="186"/>
      <c r="P46" s="186"/>
      <c r="Q46" s="189"/>
      <c r="R46" s="186"/>
      <c r="S46" s="186"/>
      <c r="U46" s="188">
        <f>SUM(U47:U48)</f>
        <v>0</v>
      </c>
    </row>
    <row r="47" s="174" customFormat="1" ht="28" customHeight="1" spans="1:19">
      <c r="A47" s="186">
        <v>1</v>
      </c>
      <c r="B47" s="192" t="s">
        <v>122</v>
      </c>
      <c r="C47" s="186"/>
      <c r="D47" s="186"/>
      <c r="E47" s="186"/>
      <c r="F47" s="186"/>
      <c r="G47" s="189"/>
      <c r="H47" s="186"/>
      <c r="I47" s="186"/>
      <c r="J47" s="207"/>
      <c r="K47" s="186">
        <v>3</v>
      </c>
      <c r="L47" s="209" t="s">
        <v>123</v>
      </c>
      <c r="M47" s="186"/>
      <c r="N47" s="186"/>
      <c r="O47" s="186"/>
      <c r="P47" s="186"/>
      <c r="Q47" s="189"/>
      <c r="R47" s="186"/>
      <c r="S47" s="186"/>
    </row>
    <row r="48" s="174" customFormat="1" ht="28" customHeight="1" spans="1:19">
      <c r="A48" s="186">
        <v>2</v>
      </c>
      <c r="B48" s="192" t="s">
        <v>124</v>
      </c>
      <c r="C48" s="186"/>
      <c r="D48" s="186"/>
      <c r="E48" s="186"/>
      <c r="F48" s="186"/>
      <c r="G48" s="189"/>
      <c r="H48" s="186"/>
      <c r="I48" s="186"/>
      <c r="J48" s="207"/>
      <c r="K48" s="186">
        <v>4</v>
      </c>
      <c r="L48" s="209" t="s">
        <v>125</v>
      </c>
      <c r="M48" s="186"/>
      <c r="N48" s="186"/>
      <c r="O48" s="186"/>
      <c r="P48" s="186"/>
      <c r="Q48" s="189"/>
      <c r="R48" s="186"/>
      <c r="S48" s="186"/>
    </row>
    <row r="49" s="174" customFormat="1" ht="28" customHeight="1" spans="1:21">
      <c r="A49" s="186" t="s">
        <v>42</v>
      </c>
      <c r="B49" s="192" t="s">
        <v>126</v>
      </c>
      <c r="C49" s="188"/>
      <c r="D49" s="188"/>
      <c r="E49" s="186"/>
      <c r="F49" s="188"/>
      <c r="G49" s="189" t="e">
        <f>F49/$F$4</f>
        <v>#DIV/0!</v>
      </c>
      <c r="H49" s="186"/>
      <c r="I49" s="186"/>
      <c r="J49" s="207"/>
      <c r="K49" s="186">
        <v>5</v>
      </c>
      <c r="L49" s="209" t="s">
        <v>127</v>
      </c>
      <c r="M49" s="186"/>
      <c r="N49" s="186"/>
      <c r="O49" s="186"/>
      <c r="P49" s="186"/>
      <c r="Q49" s="189"/>
      <c r="R49" s="186"/>
      <c r="S49" s="186"/>
      <c r="U49" s="188">
        <f>SUM(U50:U52)</f>
        <v>0</v>
      </c>
    </row>
    <row r="50" s="174" customFormat="1" ht="28" customHeight="1" spans="1:31">
      <c r="A50" s="186">
        <v>1</v>
      </c>
      <c r="B50" s="194" t="s">
        <v>128</v>
      </c>
      <c r="C50" s="186"/>
      <c r="D50" s="186"/>
      <c r="E50" s="186" t="s">
        <v>63</v>
      </c>
      <c r="F50" s="186"/>
      <c r="G50" s="189" t="e">
        <f>F50/$F$4</f>
        <v>#DIV/0!</v>
      </c>
      <c r="H50" s="186"/>
      <c r="I50" s="186"/>
      <c r="J50" s="207"/>
      <c r="K50" s="186" t="s">
        <v>129</v>
      </c>
      <c r="L50" s="209" t="s">
        <v>130</v>
      </c>
      <c r="M50" s="186"/>
      <c r="N50" s="186"/>
      <c r="O50" s="211"/>
      <c r="P50" s="186"/>
      <c r="Q50" s="216" t="e">
        <f>P50/$F$4</f>
        <v>#DIV/0!</v>
      </c>
      <c r="R50" s="217"/>
      <c r="S50" s="217"/>
      <c r="AE50" s="186">
        <f>AE51+AE54</f>
        <v>0</v>
      </c>
    </row>
    <row r="51" s="174" customFormat="1" ht="28" customHeight="1" spans="1:31">
      <c r="A51" s="186">
        <v>2</v>
      </c>
      <c r="B51" s="192" t="s">
        <v>131</v>
      </c>
      <c r="C51" s="186"/>
      <c r="D51" s="186"/>
      <c r="E51" s="186"/>
      <c r="F51" s="186"/>
      <c r="G51" s="189"/>
      <c r="H51" s="186"/>
      <c r="I51" s="186"/>
      <c r="J51" s="207"/>
      <c r="K51" s="186" t="s">
        <v>13</v>
      </c>
      <c r="L51" s="209" t="s">
        <v>132</v>
      </c>
      <c r="M51" s="186"/>
      <c r="N51" s="186"/>
      <c r="O51" s="211"/>
      <c r="P51" s="186"/>
      <c r="Q51" s="216" t="e">
        <f>P51/$F$4</f>
        <v>#DIV/0!</v>
      </c>
      <c r="R51" s="217"/>
      <c r="S51" s="217"/>
      <c r="AE51" s="186">
        <f>SUM(AE52:AE53)</f>
        <v>0</v>
      </c>
    </row>
    <row r="52" s="174" customFormat="1" ht="28" customHeight="1" spans="1:19">
      <c r="A52" s="186">
        <v>3</v>
      </c>
      <c r="B52" s="192" t="s">
        <v>133</v>
      </c>
      <c r="C52" s="186"/>
      <c r="D52" s="186"/>
      <c r="E52" s="186"/>
      <c r="F52" s="186"/>
      <c r="G52" s="189"/>
      <c r="H52" s="186"/>
      <c r="I52" s="186"/>
      <c r="J52" s="207"/>
      <c r="K52" s="186">
        <v>1</v>
      </c>
      <c r="L52" s="209" t="s">
        <v>134</v>
      </c>
      <c r="M52" s="211"/>
      <c r="N52" s="211"/>
      <c r="O52" s="211" t="s">
        <v>28</v>
      </c>
      <c r="P52" s="211"/>
      <c r="Q52" s="216" t="e">
        <f>P52/$F$4</f>
        <v>#DIV/0!</v>
      </c>
      <c r="R52" s="217"/>
      <c r="S52" s="217"/>
    </row>
    <row r="53" s="174" customFormat="1" ht="28" customHeight="1" spans="1:21">
      <c r="A53" s="195" t="s">
        <v>56</v>
      </c>
      <c r="B53" s="196" t="s">
        <v>135</v>
      </c>
      <c r="C53" s="188"/>
      <c r="D53" s="188"/>
      <c r="E53" s="195"/>
      <c r="F53" s="188"/>
      <c r="G53" s="197"/>
      <c r="H53" s="195"/>
      <c r="I53" s="195"/>
      <c r="J53" s="207"/>
      <c r="K53" s="186">
        <v>2</v>
      </c>
      <c r="L53" s="209" t="s">
        <v>136</v>
      </c>
      <c r="M53" s="186"/>
      <c r="N53" s="186"/>
      <c r="O53" s="186"/>
      <c r="P53" s="186"/>
      <c r="Q53" s="189"/>
      <c r="R53" s="186"/>
      <c r="S53" s="186"/>
      <c r="U53" s="188">
        <f>SUM(U54:U55)</f>
        <v>0</v>
      </c>
    </row>
    <row r="54" s="174" customFormat="1" ht="28" customHeight="1" spans="1:31">
      <c r="A54" s="186">
        <v>1</v>
      </c>
      <c r="B54" s="192" t="s">
        <v>137</v>
      </c>
      <c r="C54" s="186"/>
      <c r="D54" s="186"/>
      <c r="E54" s="186"/>
      <c r="F54" s="186"/>
      <c r="G54" s="189"/>
      <c r="H54" s="186"/>
      <c r="I54" s="186"/>
      <c r="J54" s="186"/>
      <c r="K54" s="195" t="s">
        <v>42</v>
      </c>
      <c r="L54" s="212" t="s">
        <v>138</v>
      </c>
      <c r="M54" s="186"/>
      <c r="N54" s="186"/>
      <c r="O54" s="195"/>
      <c r="P54" s="186"/>
      <c r="Q54" s="197"/>
      <c r="R54" s="195"/>
      <c r="S54" s="195"/>
      <c r="AE54" s="186">
        <f>SUM(AE55:AE58)</f>
        <v>0</v>
      </c>
    </row>
    <row r="55" s="174" customFormat="1" ht="28" customHeight="1" spans="1:19">
      <c r="A55" s="186">
        <v>2</v>
      </c>
      <c r="B55" s="192" t="s">
        <v>139</v>
      </c>
      <c r="C55" s="186"/>
      <c r="D55" s="186"/>
      <c r="E55" s="186"/>
      <c r="F55" s="186"/>
      <c r="G55" s="189"/>
      <c r="H55" s="186"/>
      <c r="I55" s="186"/>
      <c r="J55" s="186"/>
      <c r="K55" s="186">
        <v>1</v>
      </c>
      <c r="L55" s="209" t="s">
        <v>140</v>
      </c>
      <c r="M55" s="186"/>
      <c r="N55" s="186"/>
      <c r="O55" s="186"/>
      <c r="P55" s="186"/>
      <c r="Q55" s="189"/>
      <c r="R55" s="186"/>
      <c r="S55" s="186"/>
    </row>
    <row r="56" s="175" customFormat="1" ht="28" customHeight="1" spans="1:21">
      <c r="A56" s="190" t="s">
        <v>86</v>
      </c>
      <c r="B56" s="192" t="s">
        <v>141</v>
      </c>
      <c r="C56" s="198"/>
      <c r="D56" s="198"/>
      <c r="E56" s="190"/>
      <c r="F56" s="198"/>
      <c r="G56" s="189"/>
      <c r="H56" s="190"/>
      <c r="I56" s="190"/>
      <c r="J56" s="190"/>
      <c r="K56" s="186">
        <v>2</v>
      </c>
      <c r="L56" s="209" t="s">
        <v>142</v>
      </c>
      <c r="M56" s="186"/>
      <c r="N56" s="186"/>
      <c r="O56" s="186"/>
      <c r="P56" s="186"/>
      <c r="Q56" s="189"/>
      <c r="R56" s="186"/>
      <c r="S56" s="186"/>
      <c r="U56" s="198">
        <f>SUM(U57:U59)</f>
        <v>0</v>
      </c>
    </row>
    <row r="57" s="175" customFormat="1" ht="28" customHeight="1" spans="1:19">
      <c r="A57" s="190">
        <v>1</v>
      </c>
      <c r="B57" s="192" t="s">
        <v>143</v>
      </c>
      <c r="C57" s="190"/>
      <c r="D57" s="190"/>
      <c r="E57" s="190"/>
      <c r="F57" s="190"/>
      <c r="G57" s="189"/>
      <c r="H57" s="190"/>
      <c r="I57" s="190"/>
      <c r="J57" s="190"/>
      <c r="K57" s="186">
        <v>3</v>
      </c>
      <c r="L57" s="209" t="s">
        <v>144</v>
      </c>
      <c r="M57" s="190"/>
      <c r="N57" s="190"/>
      <c r="O57" s="190"/>
      <c r="P57" s="190"/>
      <c r="Q57" s="189"/>
      <c r="R57" s="190"/>
      <c r="S57" s="190"/>
    </row>
    <row r="58" s="175" customFormat="1" ht="28" customHeight="1" spans="1:19">
      <c r="A58" s="190">
        <v>2</v>
      </c>
      <c r="B58" s="192" t="s">
        <v>145</v>
      </c>
      <c r="C58" s="190"/>
      <c r="D58" s="190"/>
      <c r="E58" s="190"/>
      <c r="F58" s="190"/>
      <c r="G58" s="189"/>
      <c r="H58" s="190"/>
      <c r="I58" s="190"/>
      <c r="J58" s="190"/>
      <c r="K58" s="186">
        <v>4</v>
      </c>
      <c r="L58" s="209" t="s">
        <v>146</v>
      </c>
      <c r="M58" s="190"/>
      <c r="N58" s="190"/>
      <c r="O58" s="190"/>
      <c r="P58" s="190"/>
      <c r="Q58" s="189"/>
      <c r="R58" s="190"/>
      <c r="S58" s="190"/>
    </row>
    <row r="59" s="175" customFormat="1" ht="28" customHeight="1" spans="1:19">
      <c r="A59" s="190">
        <v>3</v>
      </c>
      <c r="B59" s="192" t="s">
        <v>147</v>
      </c>
      <c r="C59" s="190"/>
      <c r="D59" s="190"/>
      <c r="E59" s="190"/>
      <c r="F59" s="190"/>
      <c r="G59" s="189"/>
      <c r="H59" s="190"/>
      <c r="I59" s="190"/>
      <c r="J59" s="190"/>
      <c r="K59" s="190" t="s">
        <v>148</v>
      </c>
      <c r="L59" s="209" t="s">
        <v>149</v>
      </c>
      <c r="M59" s="190"/>
      <c r="N59" s="190"/>
      <c r="O59" s="190" t="s">
        <v>28</v>
      </c>
      <c r="P59" s="190"/>
      <c r="Q59" s="189" t="e">
        <f>P59/$F$4</f>
        <v>#DIV/0!</v>
      </c>
      <c r="R59" s="190"/>
      <c r="S59" s="190"/>
    </row>
    <row r="60" s="175" customFormat="1" ht="28" customHeight="1" spans="1:31">
      <c r="A60" s="190" t="s">
        <v>150</v>
      </c>
      <c r="B60" s="192" t="s">
        <v>151</v>
      </c>
      <c r="C60" s="190"/>
      <c r="D60" s="190"/>
      <c r="E60" s="190" t="s">
        <v>93</v>
      </c>
      <c r="F60" s="190"/>
      <c r="G60" s="189" t="e">
        <f>F60/$F$4</f>
        <v>#DIV/0!</v>
      </c>
      <c r="H60" s="190"/>
      <c r="I60" s="190"/>
      <c r="J60" s="190"/>
      <c r="K60" s="190" t="s">
        <v>152</v>
      </c>
      <c r="L60" s="209" t="s">
        <v>115</v>
      </c>
      <c r="M60" s="190"/>
      <c r="N60" s="190"/>
      <c r="O60" s="190"/>
      <c r="P60" s="190"/>
      <c r="Q60" s="189" t="e">
        <f>P60/$F$4</f>
        <v>#DIV/0!</v>
      </c>
      <c r="R60" s="190"/>
      <c r="S60" s="190"/>
      <c r="AE60" s="190">
        <f>SUM(AE61:AE62)</f>
        <v>0</v>
      </c>
    </row>
    <row r="61" s="175" customFormat="1" ht="28" customHeight="1" spans="1:21">
      <c r="A61" s="190" t="s">
        <v>153</v>
      </c>
      <c r="B61" s="192" t="s">
        <v>154</v>
      </c>
      <c r="C61" s="198"/>
      <c r="D61" s="198"/>
      <c r="E61" s="190"/>
      <c r="F61" s="198"/>
      <c r="G61" s="189" t="e">
        <f>F61/$F$4</f>
        <v>#DIV/0!</v>
      </c>
      <c r="H61" s="190"/>
      <c r="I61" s="190"/>
      <c r="J61" s="190"/>
      <c r="K61" s="190">
        <v>1</v>
      </c>
      <c r="L61" s="209" t="s">
        <v>155</v>
      </c>
      <c r="M61" s="190"/>
      <c r="N61" s="190"/>
      <c r="O61" s="190"/>
      <c r="P61" s="190"/>
      <c r="Q61" s="189"/>
      <c r="R61" s="190"/>
      <c r="S61" s="190"/>
      <c r="U61" s="198">
        <f>AE4+AE14+AE19</f>
        <v>0</v>
      </c>
    </row>
    <row r="62" s="176" customFormat="1" spans="1:19">
      <c r="A62" s="199"/>
      <c r="C62" s="199"/>
      <c r="D62" s="199"/>
      <c r="E62" s="199"/>
      <c r="F62" s="199"/>
      <c r="G62" s="199"/>
      <c r="H62" s="199"/>
      <c r="I62" s="199"/>
      <c r="J62" s="199"/>
      <c r="K62" s="190">
        <v>2</v>
      </c>
      <c r="L62" s="209" t="s">
        <v>156</v>
      </c>
      <c r="M62" s="190"/>
      <c r="N62" s="190"/>
      <c r="O62" s="190" t="s">
        <v>102</v>
      </c>
      <c r="P62" s="190"/>
      <c r="Q62" s="189" t="e">
        <f>P62/$F$4</f>
        <v>#DIV/0!</v>
      </c>
      <c r="R62" s="190"/>
      <c r="S62" s="190"/>
    </row>
  </sheetData>
  <autoFilter ref="A3:S62">
    <extLst/>
  </autoFilter>
  <mergeCells count="13">
    <mergeCell ref="A1:S1"/>
    <mergeCell ref="D2:E2"/>
    <mergeCell ref="F2:G2"/>
    <mergeCell ref="H2:I2"/>
    <mergeCell ref="N2:O2"/>
    <mergeCell ref="P2:Q2"/>
    <mergeCell ref="R2:S2"/>
    <mergeCell ref="A2:A3"/>
    <mergeCell ref="B2:B3"/>
    <mergeCell ref="C2:C3"/>
    <mergeCell ref="K2:K3"/>
    <mergeCell ref="L2:L3"/>
    <mergeCell ref="M2:M3"/>
  </mergeCells>
  <pageMargins left="0.432638888888889" right="0.314583333333333" top="0.156944444444444" bottom="0.196527777777778" header="0.5" footer="0.118055555555556"/>
  <pageSetup paperSize="8" scale="6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4"/>
  <sheetViews>
    <sheetView tabSelected="1" zoomScale="30" zoomScaleNormal="30" workbookViewId="0">
      <pane ySplit="5" topLeftCell="A6" activePane="bottomLeft" state="frozen"/>
      <selection/>
      <selection pane="bottomLeft" activeCell="I6" sqref="I6:P6"/>
    </sheetView>
  </sheetViews>
  <sheetFormatPr defaultColWidth="8.89166666666667" defaultRowHeight="13.5"/>
  <cols>
    <col min="1" max="1" width="16.25" style="107" customWidth="1"/>
    <col min="2" max="2" width="13.25" style="108" customWidth="1"/>
    <col min="3" max="3" width="11.8083333333333" style="107" customWidth="1"/>
    <col min="4" max="4" width="43.4416666666667" style="108" customWidth="1"/>
    <col min="5" max="5" width="18.4083333333333" style="107" customWidth="1"/>
    <col min="6" max="6" width="17.95" style="108" customWidth="1"/>
    <col min="7" max="7" width="38.75" style="108" customWidth="1"/>
    <col min="8" max="8" width="179.775" style="108" customWidth="1"/>
    <col min="9" max="9" width="20.5833333333333" style="107" customWidth="1"/>
    <col min="10" max="13" width="9.63333333333333" style="107" customWidth="1"/>
    <col min="14" max="14" width="15.225" style="107" customWidth="1"/>
    <col min="15" max="16" width="9.63333333333333" style="107" customWidth="1"/>
    <col min="17" max="17" width="16.8666666666667" style="107" customWidth="1"/>
    <col min="18" max="18" width="23.75" style="107" customWidth="1"/>
    <col min="19" max="19" width="20.6333333333333" style="108" customWidth="1"/>
    <col min="20" max="20" width="19.25" style="108" customWidth="1"/>
    <col min="21" max="21" width="21.2416666666667" style="108" customWidth="1"/>
    <col min="22" max="22" width="16.25" style="108" customWidth="1"/>
    <col min="23" max="23" width="12.2666666666667" style="108" customWidth="1"/>
    <col min="24" max="24" width="25.9416666666667" style="107" customWidth="1"/>
    <col min="25" max="25" width="78.5916666666667" style="108" customWidth="1"/>
    <col min="26" max="26" width="85.1833333333333" style="108" customWidth="1"/>
    <col min="27" max="16384" width="8.89166666666667" style="109"/>
  </cols>
  <sheetData>
    <row r="1" s="99" customFormat="1" ht="39" customHeight="1" spans="1:26">
      <c r="A1" s="110"/>
      <c r="B1" s="111"/>
      <c r="C1" s="110"/>
      <c r="D1" s="111"/>
      <c r="F1" s="112"/>
      <c r="G1" s="112"/>
      <c r="H1" s="111" t="s">
        <v>157</v>
      </c>
      <c r="I1" s="110" t="s">
        <v>157</v>
      </c>
      <c r="J1" s="110" t="s">
        <v>157</v>
      </c>
      <c r="S1" s="112"/>
      <c r="T1" s="112"/>
      <c r="U1" s="112"/>
      <c r="V1" s="112"/>
      <c r="W1" s="112"/>
      <c r="X1" s="142"/>
      <c r="Y1" s="112"/>
      <c r="Z1" s="112"/>
    </row>
    <row r="2" s="100" customFormat="1" ht="63" customHeight="1" spans="1:26">
      <c r="A2" s="113" t="s">
        <v>158</v>
      </c>
      <c r="B2" s="114"/>
      <c r="C2" s="113"/>
      <c r="D2" s="114"/>
      <c r="E2" s="113"/>
      <c r="F2" s="114"/>
      <c r="G2" s="114"/>
      <c r="H2" s="114"/>
      <c r="I2" s="113"/>
      <c r="J2" s="113"/>
      <c r="K2" s="113"/>
      <c r="L2" s="113"/>
      <c r="M2" s="113"/>
      <c r="N2" s="113"/>
      <c r="O2" s="113"/>
      <c r="P2" s="113"/>
      <c r="Q2" s="113"/>
      <c r="R2" s="113"/>
      <c r="S2" s="114"/>
      <c r="T2" s="114"/>
      <c r="U2" s="114"/>
      <c r="V2" s="114"/>
      <c r="W2" s="114"/>
      <c r="X2" s="113"/>
      <c r="Y2" s="114"/>
      <c r="Z2" s="114"/>
    </row>
    <row r="3" s="101" customFormat="1" ht="70" customHeight="1" spans="1:26">
      <c r="A3" s="115" t="s">
        <v>1</v>
      </c>
      <c r="B3" s="115" t="s">
        <v>159</v>
      </c>
      <c r="C3" s="115" t="s">
        <v>160</v>
      </c>
      <c r="D3" s="115" t="s">
        <v>161</v>
      </c>
      <c r="E3" s="115" t="s">
        <v>162</v>
      </c>
      <c r="F3" s="115" t="s">
        <v>163</v>
      </c>
      <c r="G3" s="115" t="s">
        <v>164</v>
      </c>
      <c r="H3" s="115" t="s">
        <v>165</v>
      </c>
      <c r="I3" s="115" t="s">
        <v>166</v>
      </c>
      <c r="J3" s="115"/>
      <c r="K3" s="115"/>
      <c r="L3" s="115"/>
      <c r="M3" s="115"/>
      <c r="N3" s="115"/>
      <c r="O3" s="115"/>
      <c r="P3" s="115"/>
      <c r="Q3" s="143" t="s">
        <v>167</v>
      </c>
      <c r="R3" s="144"/>
      <c r="S3" s="143" t="s">
        <v>168</v>
      </c>
      <c r="T3" s="145"/>
      <c r="U3" s="145"/>
      <c r="V3" s="145"/>
      <c r="W3" s="144"/>
      <c r="X3" s="146" t="s">
        <v>169</v>
      </c>
      <c r="Y3" s="115" t="s">
        <v>170</v>
      </c>
      <c r="Z3" s="115" t="s">
        <v>171</v>
      </c>
    </row>
    <row r="4" s="101" customFormat="1" ht="46" customHeight="1" spans="1:26">
      <c r="A4" s="115"/>
      <c r="B4" s="115"/>
      <c r="C4" s="115"/>
      <c r="D4" s="115"/>
      <c r="E4" s="115"/>
      <c r="F4" s="115"/>
      <c r="G4" s="115"/>
      <c r="H4" s="115"/>
      <c r="I4" s="115" t="s">
        <v>172</v>
      </c>
      <c r="J4" s="115" t="s">
        <v>173</v>
      </c>
      <c r="K4" s="115" t="s">
        <v>174</v>
      </c>
      <c r="L4" s="115" t="s">
        <v>175</v>
      </c>
      <c r="M4" s="115" t="s">
        <v>176</v>
      </c>
      <c r="N4" s="115" t="s">
        <v>177</v>
      </c>
      <c r="O4" s="115" t="s">
        <v>178</v>
      </c>
      <c r="P4" s="115" t="s">
        <v>179</v>
      </c>
      <c r="Q4" s="147" t="s">
        <v>180</v>
      </c>
      <c r="R4" s="147" t="s">
        <v>181</v>
      </c>
      <c r="S4" s="147" t="s">
        <v>182</v>
      </c>
      <c r="T4" s="147" t="s">
        <v>183</v>
      </c>
      <c r="U4" s="147" t="s">
        <v>184</v>
      </c>
      <c r="V4" s="147" t="s">
        <v>185</v>
      </c>
      <c r="W4" s="147" t="s">
        <v>186</v>
      </c>
      <c r="X4" s="146"/>
      <c r="Y4" s="115"/>
      <c r="Z4" s="115"/>
    </row>
    <row r="5" s="101" customFormat="1" ht="118" customHeight="1" spans="1:26">
      <c r="A5" s="115"/>
      <c r="B5" s="115"/>
      <c r="C5" s="115"/>
      <c r="D5" s="115"/>
      <c r="E5" s="115"/>
      <c r="F5" s="115"/>
      <c r="G5" s="115"/>
      <c r="H5" s="115"/>
      <c r="I5" s="115"/>
      <c r="J5" s="115"/>
      <c r="K5" s="115"/>
      <c r="L5" s="115"/>
      <c r="M5" s="115"/>
      <c r="N5" s="115"/>
      <c r="O5" s="115"/>
      <c r="P5" s="115"/>
      <c r="Q5" s="148"/>
      <c r="R5" s="148"/>
      <c r="S5" s="148"/>
      <c r="T5" s="148"/>
      <c r="U5" s="148"/>
      <c r="V5" s="148"/>
      <c r="W5" s="148"/>
      <c r="X5" s="146"/>
      <c r="Y5" s="115"/>
      <c r="Z5" s="115"/>
    </row>
    <row r="6" s="102" customFormat="1" ht="57" customHeight="1" spans="1:26">
      <c r="A6" s="116" t="s">
        <v>11</v>
      </c>
      <c r="B6" s="117"/>
      <c r="C6" s="117"/>
      <c r="D6" s="117"/>
      <c r="E6" s="117"/>
      <c r="F6" s="117"/>
      <c r="G6" s="117"/>
      <c r="H6" s="118"/>
      <c r="I6" s="141">
        <f t="shared" ref="I6:R6" si="0">I7+I78+I117+I146+I149+I111</f>
        <v>12</v>
      </c>
      <c r="J6" s="141">
        <f t="shared" si="0"/>
        <v>0</v>
      </c>
      <c r="K6" s="141">
        <f t="shared" si="0"/>
        <v>10</v>
      </c>
      <c r="L6" s="141">
        <f t="shared" si="0"/>
        <v>1</v>
      </c>
      <c r="M6" s="141">
        <f t="shared" si="0"/>
        <v>0</v>
      </c>
      <c r="N6" s="141">
        <f t="shared" si="0"/>
        <v>0</v>
      </c>
      <c r="O6" s="141">
        <f t="shared" si="0"/>
        <v>0</v>
      </c>
      <c r="P6" s="141">
        <f t="shared" si="0"/>
        <v>1</v>
      </c>
      <c r="Q6" s="141">
        <f t="shared" si="0"/>
        <v>30013</v>
      </c>
      <c r="R6" s="141">
        <f t="shared" si="0"/>
        <v>107590</v>
      </c>
      <c r="S6" s="141"/>
      <c r="T6" s="141"/>
      <c r="U6" s="141"/>
      <c r="V6" s="141"/>
      <c r="W6" s="141"/>
      <c r="X6" s="141">
        <f>X7+X78+X117+X146+X149+X111</f>
        <v>11455</v>
      </c>
      <c r="Y6" s="149"/>
      <c r="Z6" s="149"/>
    </row>
    <row r="7" s="103" customFormat="1" ht="30" customHeight="1" spans="1:26">
      <c r="A7" s="119" t="s">
        <v>187</v>
      </c>
      <c r="B7" s="120" t="s">
        <v>16</v>
      </c>
      <c r="C7" s="119"/>
      <c r="D7" s="120"/>
      <c r="E7" s="119"/>
      <c r="F7" s="120"/>
      <c r="G7" s="120"/>
      <c r="H7" s="120"/>
      <c r="I7" s="141">
        <f t="shared" ref="I7:R7" si="1">I8+I35+I40+I54</f>
        <v>12</v>
      </c>
      <c r="J7" s="141">
        <f t="shared" si="1"/>
        <v>0</v>
      </c>
      <c r="K7" s="141">
        <f t="shared" si="1"/>
        <v>0</v>
      </c>
      <c r="L7" s="141">
        <f t="shared" si="1"/>
        <v>0</v>
      </c>
      <c r="M7" s="141">
        <f t="shared" si="1"/>
        <v>0</v>
      </c>
      <c r="N7" s="141">
        <f t="shared" si="1"/>
        <v>0</v>
      </c>
      <c r="O7" s="141">
        <f t="shared" si="1"/>
        <v>0</v>
      </c>
      <c r="P7" s="141">
        <f t="shared" si="1"/>
        <v>0</v>
      </c>
      <c r="Q7" s="141">
        <f t="shared" si="1"/>
        <v>14289</v>
      </c>
      <c r="R7" s="141">
        <f t="shared" si="1"/>
        <v>51125</v>
      </c>
      <c r="S7" s="149"/>
      <c r="T7" s="149"/>
      <c r="U7" s="149"/>
      <c r="V7" s="149"/>
      <c r="W7" s="149"/>
      <c r="X7" s="141">
        <f>X8+X35+X40+X54</f>
        <v>8909</v>
      </c>
      <c r="Y7" s="149"/>
      <c r="Z7" s="149"/>
    </row>
    <row r="8" s="103" customFormat="1" ht="30" customHeight="1" spans="1:26">
      <c r="A8" s="119" t="s">
        <v>188</v>
      </c>
      <c r="B8" s="120" t="s">
        <v>18</v>
      </c>
      <c r="C8" s="119"/>
      <c r="D8" s="120"/>
      <c r="E8" s="119"/>
      <c r="F8" s="120"/>
      <c r="G8" s="120"/>
      <c r="H8" s="120"/>
      <c r="I8" s="141">
        <f t="shared" ref="I8:R8" si="2">I9+I14+I19++I21+I31</f>
        <v>9</v>
      </c>
      <c r="J8" s="141">
        <f t="shared" si="2"/>
        <v>0</v>
      </c>
      <c r="K8" s="141">
        <f t="shared" si="2"/>
        <v>0</v>
      </c>
      <c r="L8" s="141">
        <f t="shared" si="2"/>
        <v>0</v>
      </c>
      <c r="M8" s="141">
        <f t="shared" si="2"/>
        <v>0</v>
      </c>
      <c r="N8" s="141">
        <f t="shared" si="2"/>
        <v>0</v>
      </c>
      <c r="O8" s="141">
        <f t="shared" si="2"/>
        <v>0</v>
      </c>
      <c r="P8" s="141">
        <f t="shared" si="2"/>
        <v>0</v>
      </c>
      <c r="Q8" s="141">
        <f t="shared" si="2"/>
        <v>12065</v>
      </c>
      <c r="R8" s="141">
        <f t="shared" si="2"/>
        <v>43671</v>
      </c>
      <c r="S8" s="149"/>
      <c r="T8" s="149"/>
      <c r="U8" s="149"/>
      <c r="V8" s="149"/>
      <c r="W8" s="149"/>
      <c r="X8" s="141">
        <f>X9+X14+X19++X21+X31</f>
        <v>6804</v>
      </c>
      <c r="Y8" s="149"/>
      <c r="Z8" s="149"/>
    </row>
    <row r="9" s="104" customFormat="1" ht="30" customHeight="1" spans="1:26">
      <c r="A9" s="119" t="s">
        <v>189</v>
      </c>
      <c r="B9" s="121" t="s">
        <v>190</v>
      </c>
      <c r="C9" s="122"/>
      <c r="D9" s="123"/>
      <c r="E9" s="119"/>
      <c r="F9" s="120"/>
      <c r="G9" s="120"/>
      <c r="H9" s="121"/>
      <c r="I9" s="132">
        <f t="shared" ref="I9:R9" si="3">I10+I11</f>
        <v>2</v>
      </c>
      <c r="J9" s="132">
        <f t="shared" si="3"/>
        <v>0</v>
      </c>
      <c r="K9" s="132">
        <f t="shared" si="3"/>
        <v>0</v>
      </c>
      <c r="L9" s="132">
        <f t="shared" si="3"/>
        <v>0</v>
      </c>
      <c r="M9" s="132">
        <f t="shared" si="3"/>
        <v>0</v>
      </c>
      <c r="N9" s="132">
        <f t="shared" si="3"/>
        <v>0</v>
      </c>
      <c r="O9" s="132">
        <f t="shared" si="3"/>
        <v>0</v>
      </c>
      <c r="P9" s="132">
        <f t="shared" si="3"/>
        <v>0</v>
      </c>
      <c r="Q9" s="132">
        <f t="shared" si="3"/>
        <v>665</v>
      </c>
      <c r="R9" s="132">
        <f t="shared" si="3"/>
        <v>2398</v>
      </c>
      <c r="S9" s="133"/>
      <c r="T9" s="133"/>
      <c r="U9" s="133"/>
      <c r="V9" s="133"/>
      <c r="W9" s="133"/>
      <c r="X9" s="132">
        <f>X10+X11</f>
        <v>300</v>
      </c>
      <c r="Y9" s="133"/>
      <c r="Z9" s="133"/>
    </row>
    <row r="10" s="105" customFormat="1" ht="30" customHeight="1" spans="1:26">
      <c r="A10" s="124" t="s">
        <v>191</v>
      </c>
      <c r="B10" s="121" t="s">
        <v>192</v>
      </c>
      <c r="C10" s="122"/>
      <c r="D10" s="123"/>
      <c r="E10" s="125"/>
      <c r="F10" s="126"/>
      <c r="G10" s="126"/>
      <c r="H10" s="126"/>
      <c r="I10" s="125"/>
      <c r="J10" s="125"/>
      <c r="K10" s="125"/>
      <c r="L10" s="125"/>
      <c r="M10" s="125"/>
      <c r="N10" s="125"/>
      <c r="O10" s="125"/>
      <c r="P10" s="125"/>
      <c r="Q10" s="125"/>
      <c r="R10" s="125"/>
      <c r="S10" s="125"/>
      <c r="T10" s="125"/>
      <c r="U10" s="125"/>
      <c r="V10" s="125"/>
      <c r="W10" s="125"/>
      <c r="X10" s="125"/>
      <c r="Y10" s="126"/>
      <c r="Z10" s="126"/>
    </row>
    <row r="11" s="105" customFormat="1" ht="30" customHeight="1" spans="1:26">
      <c r="A11" s="124" t="s">
        <v>191</v>
      </c>
      <c r="B11" s="121" t="s">
        <v>193</v>
      </c>
      <c r="C11" s="122"/>
      <c r="D11" s="123"/>
      <c r="E11" s="125"/>
      <c r="F11" s="126"/>
      <c r="G11" s="126"/>
      <c r="H11" s="126"/>
      <c r="I11" s="125">
        <f t="shared" ref="I11:R11" si="4">SUM(I12:I13)</f>
        <v>2</v>
      </c>
      <c r="J11" s="125">
        <f t="shared" si="4"/>
        <v>0</v>
      </c>
      <c r="K11" s="125">
        <f t="shared" si="4"/>
        <v>0</v>
      </c>
      <c r="L11" s="125">
        <f t="shared" si="4"/>
        <v>0</v>
      </c>
      <c r="M11" s="125">
        <f t="shared" si="4"/>
        <v>0</v>
      </c>
      <c r="N11" s="125">
        <f t="shared" si="4"/>
        <v>0</v>
      </c>
      <c r="O11" s="125">
        <f t="shared" si="4"/>
        <v>0</v>
      </c>
      <c r="P11" s="125">
        <f t="shared" si="4"/>
        <v>0</v>
      </c>
      <c r="Q11" s="125">
        <f t="shared" si="4"/>
        <v>665</v>
      </c>
      <c r="R11" s="125">
        <f t="shared" si="4"/>
        <v>2398</v>
      </c>
      <c r="S11" s="126"/>
      <c r="T11" s="126"/>
      <c r="U11" s="126"/>
      <c r="V11" s="126"/>
      <c r="W11" s="126"/>
      <c r="X11" s="125">
        <f>SUM(X12:X13)</f>
        <v>300</v>
      </c>
      <c r="Y11" s="126"/>
      <c r="Z11" s="126"/>
    </row>
    <row r="12" s="106" customFormat="1" ht="295" customHeight="1" spans="1:26">
      <c r="A12" s="127" t="s">
        <v>194</v>
      </c>
      <c r="B12" s="128" t="s">
        <v>195</v>
      </c>
      <c r="C12" s="129" t="s">
        <v>196</v>
      </c>
      <c r="D12" s="130" t="s">
        <v>197</v>
      </c>
      <c r="E12" s="131" t="s">
        <v>198</v>
      </c>
      <c r="F12" s="130" t="s">
        <v>199</v>
      </c>
      <c r="G12" s="130" t="s">
        <v>200</v>
      </c>
      <c r="H12" s="130" t="s">
        <v>201</v>
      </c>
      <c r="I12" s="135">
        <v>1</v>
      </c>
      <c r="J12" s="135"/>
      <c r="K12" s="135"/>
      <c r="L12" s="135"/>
      <c r="M12" s="135"/>
      <c r="N12" s="135"/>
      <c r="O12" s="135"/>
      <c r="P12" s="135"/>
      <c r="Q12" s="135">
        <v>585</v>
      </c>
      <c r="R12" s="135">
        <v>2122</v>
      </c>
      <c r="S12" s="130" t="s">
        <v>202</v>
      </c>
      <c r="T12" s="130" t="s">
        <v>203</v>
      </c>
      <c r="U12" s="136" t="s">
        <v>204</v>
      </c>
      <c r="V12" s="136" t="s">
        <v>205</v>
      </c>
      <c r="W12" s="136" t="s">
        <v>206</v>
      </c>
      <c r="X12" s="135">
        <v>100</v>
      </c>
      <c r="Y12" s="130" t="s">
        <v>207</v>
      </c>
      <c r="Z12" s="130" t="s">
        <v>208</v>
      </c>
    </row>
    <row r="13" s="106" customFormat="1" ht="409" customHeight="1" spans="1:26">
      <c r="A13" s="127" t="s">
        <v>209</v>
      </c>
      <c r="B13" s="128" t="s">
        <v>210</v>
      </c>
      <c r="C13" s="129" t="s">
        <v>196</v>
      </c>
      <c r="D13" s="130" t="s">
        <v>211</v>
      </c>
      <c r="E13" s="131" t="s">
        <v>198</v>
      </c>
      <c r="F13" s="131" t="s">
        <v>199</v>
      </c>
      <c r="G13" s="130" t="s">
        <v>212</v>
      </c>
      <c r="H13" s="130" t="s">
        <v>213</v>
      </c>
      <c r="I13" s="135">
        <v>1</v>
      </c>
      <c r="J13" s="135"/>
      <c r="K13" s="135"/>
      <c r="L13" s="135"/>
      <c r="M13" s="135"/>
      <c r="N13" s="135"/>
      <c r="O13" s="135"/>
      <c r="P13" s="135"/>
      <c r="Q13" s="135">
        <v>80</v>
      </c>
      <c r="R13" s="135">
        <v>276</v>
      </c>
      <c r="S13" s="130" t="s">
        <v>214</v>
      </c>
      <c r="T13" s="130" t="s">
        <v>215</v>
      </c>
      <c r="U13" s="136" t="s">
        <v>216</v>
      </c>
      <c r="V13" s="136" t="s">
        <v>205</v>
      </c>
      <c r="W13" s="136" t="s">
        <v>206</v>
      </c>
      <c r="X13" s="135">
        <v>200</v>
      </c>
      <c r="Y13" s="130" t="s">
        <v>217</v>
      </c>
      <c r="Z13" s="130" t="s">
        <v>218</v>
      </c>
    </row>
    <row r="14" s="104" customFormat="1" ht="30" customHeight="1" spans="1:26">
      <c r="A14" s="119" t="s">
        <v>189</v>
      </c>
      <c r="B14" s="121" t="s">
        <v>219</v>
      </c>
      <c r="C14" s="122"/>
      <c r="D14" s="123"/>
      <c r="E14" s="132"/>
      <c r="F14" s="133"/>
      <c r="G14" s="133"/>
      <c r="H14" s="133"/>
      <c r="I14" s="132"/>
      <c r="J14" s="132"/>
      <c r="K14" s="132"/>
      <c r="L14" s="132"/>
      <c r="M14" s="132"/>
      <c r="N14" s="132"/>
      <c r="O14" s="132"/>
      <c r="P14" s="132"/>
      <c r="Q14" s="132"/>
      <c r="R14" s="132"/>
      <c r="S14" s="133"/>
      <c r="T14" s="133"/>
      <c r="U14" s="133"/>
      <c r="V14" s="133"/>
      <c r="W14" s="133"/>
      <c r="X14" s="132"/>
      <c r="Y14" s="133"/>
      <c r="Z14" s="133"/>
    </row>
    <row r="15" s="105" customFormat="1" ht="30" customHeight="1" spans="1:26">
      <c r="A15" s="124" t="s">
        <v>191</v>
      </c>
      <c r="B15" s="121" t="s">
        <v>32</v>
      </c>
      <c r="C15" s="122"/>
      <c r="D15" s="123"/>
      <c r="E15" s="125"/>
      <c r="F15" s="126"/>
      <c r="G15" s="126"/>
      <c r="H15" s="126"/>
      <c r="I15" s="125"/>
      <c r="J15" s="125"/>
      <c r="K15" s="125"/>
      <c r="L15" s="125"/>
      <c r="M15" s="125"/>
      <c r="N15" s="125"/>
      <c r="O15" s="125"/>
      <c r="P15" s="125"/>
      <c r="Q15" s="125"/>
      <c r="R15" s="125"/>
      <c r="S15" s="126"/>
      <c r="T15" s="126"/>
      <c r="U15" s="126"/>
      <c r="V15" s="126"/>
      <c r="W15" s="126"/>
      <c r="X15" s="125"/>
      <c r="Y15" s="126"/>
      <c r="Z15" s="126"/>
    </row>
    <row r="16" s="105" customFormat="1" ht="30" customHeight="1" spans="1:26">
      <c r="A16" s="124" t="s">
        <v>191</v>
      </c>
      <c r="B16" s="120" t="s">
        <v>220</v>
      </c>
      <c r="C16" s="119"/>
      <c r="D16" s="120"/>
      <c r="E16" s="125"/>
      <c r="F16" s="126"/>
      <c r="G16" s="126"/>
      <c r="H16" s="126"/>
      <c r="I16" s="125"/>
      <c r="J16" s="125"/>
      <c r="K16" s="125"/>
      <c r="L16" s="125"/>
      <c r="M16" s="125"/>
      <c r="N16" s="125"/>
      <c r="O16" s="125"/>
      <c r="P16" s="125"/>
      <c r="Q16" s="125"/>
      <c r="R16" s="125"/>
      <c r="S16" s="126"/>
      <c r="T16" s="126"/>
      <c r="U16" s="126"/>
      <c r="V16" s="126"/>
      <c r="W16" s="126"/>
      <c r="X16" s="125"/>
      <c r="Y16" s="126"/>
      <c r="Z16" s="126"/>
    </row>
    <row r="17" s="105" customFormat="1" ht="30" customHeight="1" spans="1:26">
      <c r="A17" s="124" t="s">
        <v>191</v>
      </c>
      <c r="B17" s="120" t="s">
        <v>35</v>
      </c>
      <c r="C17" s="119"/>
      <c r="D17" s="120"/>
      <c r="E17" s="125"/>
      <c r="F17" s="126"/>
      <c r="G17" s="126"/>
      <c r="H17" s="126"/>
      <c r="I17" s="125"/>
      <c r="J17" s="125"/>
      <c r="K17" s="125"/>
      <c r="L17" s="125"/>
      <c r="M17" s="125"/>
      <c r="N17" s="125"/>
      <c r="O17" s="125"/>
      <c r="P17" s="125"/>
      <c r="Q17" s="125"/>
      <c r="R17" s="125"/>
      <c r="S17" s="126"/>
      <c r="T17" s="126"/>
      <c r="U17" s="126"/>
      <c r="V17" s="126"/>
      <c r="W17" s="126"/>
      <c r="X17" s="125"/>
      <c r="Y17" s="126"/>
      <c r="Z17" s="126"/>
    </row>
    <row r="18" s="105" customFormat="1" ht="30" customHeight="1" spans="1:26">
      <c r="A18" s="124" t="s">
        <v>191</v>
      </c>
      <c r="B18" s="120" t="s">
        <v>221</v>
      </c>
      <c r="C18" s="119"/>
      <c r="D18" s="120"/>
      <c r="E18" s="125"/>
      <c r="F18" s="126"/>
      <c r="G18" s="126"/>
      <c r="H18" s="126"/>
      <c r="I18" s="125"/>
      <c r="J18" s="125"/>
      <c r="K18" s="125"/>
      <c r="L18" s="125"/>
      <c r="M18" s="125"/>
      <c r="N18" s="125"/>
      <c r="O18" s="125"/>
      <c r="P18" s="125"/>
      <c r="Q18" s="125"/>
      <c r="R18" s="125"/>
      <c r="S18" s="126"/>
      <c r="T18" s="126"/>
      <c r="U18" s="126"/>
      <c r="V18" s="126"/>
      <c r="W18" s="126"/>
      <c r="X18" s="125"/>
      <c r="Y18" s="126"/>
      <c r="Z18" s="126"/>
    </row>
    <row r="19" s="105" customFormat="1" ht="30" customHeight="1" spans="1:26">
      <c r="A19" s="134" t="s">
        <v>189</v>
      </c>
      <c r="B19" s="120" t="s">
        <v>50</v>
      </c>
      <c r="C19" s="119"/>
      <c r="D19" s="120"/>
      <c r="E19" s="125"/>
      <c r="F19" s="126"/>
      <c r="G19" s="126"/>
      <c r="H19" s="126"/>
      <c r="I19" s="125">
        <f t="shared" ref="I19:R19" si="5">I20</f>
        <v>1</v>
      </c>
      <c r="J19" s="125">
        <f t="shared" si="5"/>
        <v>0</v>
      </c>
      <c r="K19" s="125">
        <f t="shared" si="5"/>
        <v>0</v>
      </c>
      <c r="L19" s="125">
        <f t="shared" si="5"/>
        <v>0</v>
      </c>
      <c r="M19" s="125">
        <f t="shared" si="5"/>
        <v>0</v>
      </c>
      <c r="N19" s="125">
        <f t="shared" si="5"/>
        <v>0</v>
      </c>
      <c r="O19" s="125">
        <f t="shared" si="5"/>
        <v>0</v>
      </c>
      <c r="P19" s="125">
        <f t="shared" si="5"/>
        <v>0</v>
      </c>
      <c r="Q19" s="125">
        <f t="shared" si="5"/>
        <v>338</v>
      </c>
      <c r="R19" s="125">
        <f t="shared" si="5"/>
        <v>1041</v>
      </c>
      <c r="S19" s="125"/>
      <c r="T19" s="125"/>
      <c r="U19" s="125"/>
      <c r="V19" s="125"/>
      <c r="W19" s="125"/>
      <c r="X19" s="125">
        <f>X20</f>
        <v>380</v>
      </c>
      <c r="Y19" s="126"/>
      <c r="Z19" s="126"/>
    </row>
    <row r="20" s="106" customFormat="1" ht="409" customHeight="1" spans="1:26">
      <c r="A20" s="129">
        <v>3</v>
      </c>
      <c r="B20" s="128" t="s">
        <v>222</v>
      </c>
      <c r="C20" s="129" t="s">
        <v>196</v>
      </c>
      <c r="D20" s="128" t="s">
        <v>223</v>
      </c>
      <c r="E20" s="135" t="s">
        <v>224</v>
      </c>
      <c r="F20" s="136" t="s">
        <v>225</v>
      </c>
      <c r="G20" s="136" t="s">
        <v>226</v>
      </c>
      <c r="H20" s="136" t="s">
        <v>227</v>
      </c>
      <c r="I20" s="135">
        <v>1</v>
      </c>
      <c r="J20" s="135"/>
      <c r="K20" s="135"/>
      <c r="L20" s="135"/>
      <c r="M20" s="135"/>
      <c r="N20" s="135"/>
      <c r="O20" s="135"/>
      <c r="P20" s="135"/>
      <c r="Q20" s="135">
        <v>338</v>
      </c>
      <c r="R20" s="138">
        <v>1041</v>
      </c>
      <c r="S20" s="138" t="s">
        <v>228</v>
      </c>
      <c r="T20" s="138" t="s">
        <v>229</v>
      </c>
      <c r="U20" s="136" t="s">
        <v>216</v>
      </c>
      <c r="V20" s="136" t="s">
        <v>205</v>
      </c>
      <c r="W20" s="136" t="s">
        <v>206</v>
      </c>
      <c r="X20" s="135">
        <v>380</v>
      </c>
      <c r="Y20" s="154" t="s">
        <v>230</v>
      </c>
      <c r="Z20" s="155" t="s">
        <v>231</v>
      </c>
    </row>
    <row r="21" s="104" customFormat="1" ht="30" customHeight="1" spans="1:26">
      <c r="A21" s="119" t="s">
        <v>189</v>
      </c>
      <c r="B21" s="120" t="s">
        <v>53</v>
      </c>
      <c r="C21" s="119"/>
      <c r="D21" s="120"/>
      <c r="E21" s="132"/>
      <c r="F21" s="133"/>
      <c r="G21" s="133"/>
      <c r="H21" s="133"/>
      <c r="I21" s="132">
        <f t="shared" ref="I21:R21" si="6">I22+I23+I27+I30</f>
        <v>5</v>
      </c>
      <c r="J21" s="132">
        <f t="shared" si="6"/>
        <v>0</v>
      </c>
      <c r="K21" s="132">
        <f t="shared" si="6"/>
        <v>0</v>
      </c>
      <c r="L21" s="132">
        <f t="shared" si="6"/>
        <v>0</v>
      </c>
      <c r="M21" s="132">
        <f t="shared" si="6"/>
        <v>0</v>
      </c>
      <c r="N21" s="132">
        <f t="shared" si="6"/>
        <v>0</v>
      </c>
      <c r="O21" s="132">
        <f t="shared" si="6"/>
        <v>0</v>
      </c>
      <c r="P21" s="132">
        <f t="shared" si="6"/>
        <v>0</v>
      </c>
      <c r="Q21" s="132">
        <f t="shared" si="6"/>
        <v>10684</v>
      </c>
      <c r="R21" s="132">
        <f t="shared" si="6"/>
        <v>38812</v>
      </c>
      <c r="S21" s="133"/>
      <c r="T21" s="133"/>
      <c r="U21" s="133"/>
      <c r="V21" s="133"/>
      <c r="W21" s="133"/>
      <c r="X21" s="132">
        <f>X22+X23+X27+X30</f>
        <v>5744</v>
      </c>
      <c r="Y21" s="133"/>
      <c r="Z21" s="133"/>
    </row>
    <row r="22" s="105" customFormat="1" ht="37" customHeight="1" spans="1:26">
      <c r="A22" s="124" t="s">
        <v>191</v>
      </c>
      <c r="B22" s="120" t="s">
        <v>232</v>
      </c>
      <c r="C22" s="119"/>
      <c r="D22" s="120"/>
      <c r="E22" s="125"/>
      <c r="F22" s="126"/>
      <c r="G22" s="126"/>
      <c r="H22" s="126"/>
      <c r="I22" s="125"/>
      <c r="J22" s="125"/>
      <c r="K22" s="125"/>
      <c r="L22" s="125"/>
      <c r="M22" s="125"/>
      <c r="N22" s="125"/>
      <c r="O22" s="125"/>
      <c r="P22" s="125"/>
      <c r="Q22" s="125"/>
      <c r="R22" s="125"/>
      <c r="S22" s="125"/>
      <c r="T22" s="125"/>
      <c r="U22" s="125"/>
      <c r="V22" s="125"/>
      <c r="W22" s="125"/>
      <c r="X22" s="125"/>
      <c r="Y22" s="126"/>
      <c r="Z22" s="126"/>
    </row>
    <row r="23" s="105" customFormat="1" ht="30" customHeight="1" spans="1:26">
      <c r="A23" s="124" t="s">
        <v>191</v>
      </c>
      <c r="B23" s="120" t="s">
        <v>233</v>
      </c>
      <c r="C23" s="119"/>
      <c r="D23" s="120"/>
      <c r="E23" s="125"/>
      <c r="F23" s="126"/>
      <c r="G23" s="126"/>
      <c r="H23" s="126"/>
      <c r="I23" s="125">
        <f t="shared" ref="I23:R23" si="7">SUM(I24:I26)</f>
        <v>3</v>
      </c>
      <c r="J23" s="125">
        <f t="shared" si="7"/>
        <v>0</v>
      </c>
      <c r="K23" s="125">
        <f t="shared" si="7"/>
        <v>0</v>
      </c>
      <c r="L23" s="125">
        <f t="shared" si="7"/>
        <v>0</v>
      </c>
      <c r="M23" s="125">
        <f t="shared" si="7"/>
        <v>0</v>
      </c>
      <c r="N23" s="125">
        <f t="shared" si="7"/>
        <v>0</v>
      </c>
      <c r="O23" s="125">
        <f t="shared" si="7"/>
        <v>0</v>
      </c>
      <c r="P23" s="125">
        <f t="shared" si="7"/>
        <v>0</v>
      </c>
      <c r="Q23" s="125">
        <f t="shared" si="7"/>
        <v>9484</v>
      </c>
      <c r="R23" s="125">
        <f t="shared" si="7"/>
        <v>34462</v>
      </c>
      <c r="S23" s="125"/>
      <c r="T23" s="125"/>
      <c r="U23" s="125"/>
      <c r="V23" s="125"/>
      <c r="W23" s="125"/>
      <c r="X23" s="125">
        <f>SUM(X24:X26)</f>
        <v>1194</v>
      </c>
      <c r="Y23" s="126"/>
      <c r="Z23" s="126"/>
    </row>
    <row r="24" s="106" customFormat="1" ht="325" customHeight="1" spans="1:26">
      <c r="A24" s="127" t="s">
        <v>234</v>
      </c>
      <c r="B24" s="128" t="s">
        <v>235</v>
      </c>
      <c r="C24" s="129" t="s">
        <v>196</v>
      </c>
      <c r="D24" s="137" t="s">
        <v>236</v>
      </c>
      <c r="E24" s="135" t="s">
        <v>198</v>
      </c>
      <c r="F24" s="136" t="s">
        <v>199</v>
      </c>
      <c r="G24" s="136" t="s">
        <v>237</v>
      </c>
      <c r="H24" s="136" t="s">
        <v>238</v>
      </c>
      <c r="I24" s="135">
        <v>1</v>
      </c>
      <c r="J24" s="135"/>
      <c r="K24" s="135"/>
      <c r="L24" s="135"/>
      <c r="M24" s="135"/>
      <c r="N24" s="135"/>
      <c r="O24" s="135"/>
      <c r="P24" s="135"/>
      <c r="Q24" s="135">
        <v>30</v>
      </c>
      <c r="R24" s="135">
        <v>70</v>
      </c>
      <c r="S24" s="130" t="s">
        <v>239</v>
      </c>
      <c r="T24" s="130" t="s">
        <v>240</v>
      </c>
      <c r="U24" s="136" t="s">
        <v>241</v>
      </c>
      <c r="V24" s="136" t="s">
        <v>242</v>
      </c>
      <c r="W24" s="136" t="s">
        <v>243</v>
      </c>
      <c r="X24" s="135">
        <v>240</v>
      </c>
      <c r="Y24" s="130" t="s">
        <v>244</v>
      </c>
      <c r="Z24" s="130" t="s">
        <v>245</v>
      </c>
    </row>
    <row r="25" s="106" customFormat="1" ht="265" customHeight="1" spans="1:26">
      <c r="A25" s="127" t="s">
        <v>246</v>
      </c>
      <c r="B25" s="128" t="s">
        <v>247</v>
      </c>
      <c r="C25" s="129" t="s">
        <v>196</v>
      </c>
      <c r="D25" s="128" t="s">
        <v>248</v>
      </c>
      <c r="E25" s="135" t="s">
        <v>198</v>
      </c>
      <c r="F25" s="136" t="s">
        <v>199</v>
      </c>
      <c r="G25" s="136" t="s">
        <v>249</v>
      </c>
      <c r="H25" s="136" t="s">
        <v>250</v>
      </c>
      <c r="I25" s="135">
        <v>1</v>
      </c>
      <c r="J25" s="135"/>
      <c r="K25" s="135"/>
      <c r="L25" s="135"/>
      <c r="M25" s="135"/>
      <c r="N25" s="135"/>
      <c r="O25" s="135"/>
      <c r="P25" s="135"/>
      <c r="Q25" s="135">
        <v>281</v>
      </c>
      <c r="R25" s="135">
        <v>923</v>
      </c>
      <c r="S25" s="136" t="s">
        <v>251</v>
      </c>
      <c r="T25" s="136" t="s">
        <v>252</v>
      </c>
      <c r="U25" s="136" t="s">
        <v>241</v>
      </c>
      <c r="V25" s="136" t="s">
        <v>242</v>
      </c>
      <c r="W25" s="136" t="s">
        <v>243</v>
      </c>
      <c r="X25" s="135">
        <v>340</v>
      </c>
      <c r="Y25" s="136" t="s">
        <v>253</v>
      </c>
      <c r="Z25" s="136" t="s">
        <v>254</v>
      </c>
    </row>
    <row r="26" s="106" customFormat="1" ht="270" customHeight="1" spans="1:26">
      <c r="A26" s="127" t="s">
        <v>255</v>
      </c>
      <c r="B26" s="128" t="s">
        <v>256</v>
      </c>
      <c r="C26" s="129" t="s">
        <v>196</v>
      </c>
      <c r="D26" s="128" t="s">
        <v>257</v>
      </c>
      <c r="E26" s="135" t="s">
        <v>198</v>
      </c>
      <c r="F26" s="136" t="s">
        <v>258</v>
      </c>
      <c r="G26" s="136" t="s">
        <v>259</v>
      </c>
      <c r="H26" s="136" t="s">
        <v>260</v>
      </c>
      <c r="I26" s="135">
        <v>1</v>
      </c>
      <c r="J26" s="135"/>
      <c r="K26" s="135"/>
      <c r="L26" s="135"/>
      <c r="M26" s="135"/>
      <c r="N26" s="135"/>
      <c r="O26" s="135"/>
      <c r="P26" s="135"/>
      <c r="Q26" s="135">
        <v>9173</v>
      </c>
      <c r="R26" s="135">
        <v>33469</v>
      </c>
      <c r="S26" s="136" t="s">
        <v>241</v>
      </c>
      <c r="T26" s="136" t="s">
        <v>242</v>
      </c>
      <c r="U26" s="136" t="s">
        <v>241</v>
      </c>
      <c r="V26" s="136" t="s">
        <v>242</v>
      </c>
      <c r="W26" s="136" t="s">
        <v>243</v>
      </c>
      <c r="X26" s="135">
        <v>614</v>
      </c>
      <c r="Y26" s="136" t="s">
        <v>261</v>
      </c>
      <c r="Z26" s="136" t="s">
        <v>262</v>
      </c>
    </row>
    <row r="27" s="105" customFormat="1" ht="121" customHeight="1" spans="1:26">
      <c r="A27" s="124" t="s">
        <v>191</v>
      </c>
      <c r="B27" s="120" t="s">
        <v>263</v>
      </c>
      <c r="C27" s="119"/>
      <c r="D27" s="120"/>
      <c r="E27" s="125"/>
      <c r="F27" s="126"/>
      <c r="G27" s="126"/>
      <c r="H27" s="126"/>
      <c r="I27" s="125">
        <f t="shared" ref="I27:R27" si="8">SUM(I28:I29)</f>
        <v>2</v>
      </c>
      <c r="J27" s="125">
        <f t="shared" si="8"/>
        <v>0</v>
      </c>
      <c r="K27" s="125">
        <f t="shared" si="8"/>
        <v>0</v>
      </c>
      <c r="L27" s="125">
        <f t="shared" si="8"/>
        <v>0</v>
      </c>
      <c r="M27" s="125">
        <f t="shared" si="8"/>
        <v>0</v>
      </c>
      <c r="N27" s="125">
        <f t="shared" si="8"/>
        <v>0</v>
      </c>
      <c r="O27" s="125">
        <f t="shared" si="8"/>
        <v>0</v>
      </c>
      <c r="P27" s="125">
        <f t="shared" si="8"/>
        <v>0</v>
      </c>
      <c r="Q27" s="125">
        <f t="shared" si="8"/>
        <v>1200</v>
      </c>
      <c r="R27" s="125">
        <f t="shared" si="8"/>
        <v>4350</v>
      </c>
      <c r="S27" s="125"/>
      <c r="T27" s="125"/>
      <c r="U27" s="125"/>
      <c r="V27" s="125"/>
      <c r="W27" s="125"/>
      <c r="X27" s="125">
        <f>SUM(X28:X29)</f>
        <v>4550</v>
      </c>
      <c r="Y27" s="126"/>
      <c r="Z27" s="126"/>
    </row>
    <row r="28" s="106" customFormat="1" ht="297" customHeight="1" spans="1:26">
      <c r="A28" s="127" t="s">
        <v>264</v>
      </c>
      <c r="B28" s="128" t="s">
        <v>265</v>
      </c>
      <c r="C28" s="135" t="s">
        <v>196</v>
      </c>
      <c r="D28" s="136" t="s">
        <v>266</v>
      </c>
      <c r="E28" s="135" t="s">
        <v>198</v>
      </c>
      <c r="F28" s="136" t="s">
        <v>199</v>
      </c>
      <c r="G28" s="136" t="s">
        <v>267</v>
      </c>
      <c r="H28" s="136" t="s">
        <v>268</v>
      </c>
      <c r="I28" s="135">
        <v>1</v>
      </c>
      <c r="J28" s="135"/>
      <c r="K28" s="135"/>
      <c r="L28" s="135"/>
      <c r="M28" s="135"/>
      <c r="N28" s="135"/>
      <c r="O28" s="135"/>
      <c r="P28" s="135"/>
      <c r="Q28" s="135">
        <v>100</v>
      </c>
      <c r="R28" s="135">
        <v>360</v>
      </c>
      <c r="S28" s="136" t="s">
        <v>269</v>
      </c>
      <c r="T28" s="136" t="s">
        <v>270</v>
      </c>
      <c r="U28" s="136" t="s">
        <v>216</v>
      </c>
      <c r="V28" s="136" t="s">
        <v>271</v>
      </c>
      <c r="W28" s="136" t="s">
        <v>206</v>
      </c>
      <c r="X28" s="135">
        <v>2700</v>
      </c>
      <c r="Y28" s="139" t="s">
        <v>272</v>
      </c>
      <c r="Z28" s="139" t="s">
        <v>273</v>
      </c>
    </row>
    <row r="29" s="106" customFormat="1" ht="286" customHeight="1" spans="1:26">
      <c r="A29" s="127" t="s">
        <v>274</v>
      </c>
      <c r="B29" s="128" t="s">
        <v>275</v>
      </c>
      <c r="C29" s="138" t="s">
        <v>196</v>
      </c>
      <c r="D29" s="139" t="s">
        <v>276</v>
      </c>
      <c r="E29" s="138" t="s">
        <v>198</v>
      </c>
      <c r="F29" s="139" t="s">
        <v>199</v>
      </c>
      <c r="G29" s="136" t="s">
        <v>277</v>
      </c>
      <c r="H29" s="136" t="s">
        <v>278</v>
      </c>
      <c r="I29" s="135">
        <v>1</v>
      </c>
      <c r="J29" s="135"/>
      <c r="K29" s="135"/>
      <c r="L29" s="135"/>
      <c r="M29" s="135"/>
      <c r="N29" s="135"/>
      <c r="O29" s="135"/>
      <c r="P29" s="135"/>
      <c r="Q29" s="135">
        <v>1100</v>
      </c>
      <c r="R29" s="135">
        <v>3990</v>
      </c>
      <c r="S29" s="139" t="s">
        <v>279</v>
      </c>
      <c r="T29" s="139" t="s">
        <v>280</v>
      </c>
      <c r="U29" s="136" t="s">
        <v>279</v>
      </c>
      <c r="V29" s="150" t="s">
        <v>280</v>
      </c>
      <c r="W29" s="136" t="s">
        <v>206</v>
      </c>
      <c r="X29" s="135">
        <v>1850</v>
      </c>
      <c r="Y29" s="125" t="s">
        <v>281</v>
      </c>
      <c r="Z29" s="156" t="s">
        <v>282</v>
      </c>
    </row>
    <row r="30" s="105" customFormat="1" ht="51" customHeight="1" spans="1:26">
      <c r="A30" s="124" t="s">
        <v>191</v>
      </c>
      <c r="B30" s="120" t="s">
        <v>44</v>
      </c>
      <c r="C30" s="119"/>
      <c r="D30" s="120"/>
      <c r="E30" s="125"/>
      <c r="F30" s="126"/>
      <c r="G30" s="126"/>
      <c r="H30" s="126"/>
      <c r="I30" s="125"/>
      <c r="J30" s="125"/>
      <c r="K30" s="125"/>
      <c r="L30" s="125"/>
      <c r="M30" s="125"/>
      <c r="N30" s="125"/>
      <c r="O30" s="125"/>
      <c r="P30" s="125"/>
      <c r="Q30" s="125"/>
      <c r="R30" s="125"/>
      <c r="S30" s="126"/>
      <c r="T30" s="126"/>
      <c r="U30" s="126"/>
      <c r="V30" s="126"/>
      <c r="W30" s="126"/>
      <c r="X30" s="125"/>
      <c r="Y30" s="126"/>
      <c r="Z30" s="126"/>
    </row>
    <row r="31" s="104" customFormat="1" ht="75" customHeight="1" spans="1:26">
      <c r="A31" s="119" t="s">
        <v>189</v>
      </c>
      <c r="B31" s="120" t="s">
        <v>55</v>
      </c>
      <c r="C31" s="119"/>
      <c r="D31" s="120"/>
      <c r="E31" s="132"/>
      <c r="F31" s="133"/>
      <c r="G31" s="133"/>
      <c r="H31" s="133"/>
      <c r="I31" s="132">
        <f>I32</f>
        <v>1</v>
      </c>
      <c r="J31" s="132">
        <f t="shared" ref="J31:R31" si="9">J32</f>
        <v>0</v>
      </c>
      <c r="K31" s="132">
        <f t="shared" si="9"/>
        <v>0</v>
      </c>
      <c r="L31" s="132">
        <f t="shared" si="9"/>
        <v>0</v>
      </c>
      <c r="M31" s="132">
        <f t="shared" si="9"/>
        <v>0</v>
      </c>
      <c r="N31" s="132">
        <f t="shared" si="9"/>
        <v>0</v>
      </c>
      <c r="O31" s="132">
        <f t="shared" si="9"/>
        <v>0</v>
      </c>
      <c r="P31" s="132">
        <f t="shared" si="9"/>
        <v>0</v>
      </c>
      <c r="Q31" s="132">
        <f t="shared" si="9"/>
        <v>378</v>
      </c>
      <c r="R31" s="132">
        <f t="shared" si="9"/>
        <v>1420</v>
      </c>
      <c r="S31" s="132"/>
      <c r="T31" s="132"/>
      <c r="U31" s="132"/>
      <c r="V31" s="132"/>
      <c r="W31" s="132"/>
      <c r="X31" s="132">
        <f>X32</f>
        <v>380</v>
      </c>
      <c r="Y31" s="133"/>
      <c r="Z31" s="133"/>
    </row>
    <row r="32" s="104" customFormat="1" ht="172" customHeight="1" spans="1:26">
      <c r="A32" s="134">
        <v>9</v>
      </c>
      <c r="B32" s="128" t="s">
        <v>283</v>
      </c>
      <c r="C32" s="135" t="s">
        <v>196</v>
      </c>
      <c r="D32" s="136" t="s">
        <v>284</v>
      </c>
      <c r="E32" s="135" t="s">
        <v>198</v>
      </c>
      <c r="F32" s="140" t="s">
        <v>199</v>
      </c>
      <c r="G32" s="136" t="s">
        <v>285</v>
      </c>
      <c r="H32" s="136" t="s">
        <v>286</v>
      </c>
      <c r="I32" s="125">
        <v>1</v>
      </c>
      <c r="J32" s="132"/>
      <c r="K32" s="132"/>
      <c r="L32" s="132"/>
      <c r="M32" s="132"/>
      <c r="N32" s="132"/>
      <c r="O32" s="132"/>
      <c r="P32" s="132"/>
      <c r="Q32" s="135">
        <v>378</v>
      </c>
      <c r="R32" s="135">
        <v>1420</v>
      </c>
      <c r="S32" s="139" t="s">
        <v>287</v>
      </c>
      <c r="T32" s="139" t="s">
        <v>288</v>
      </c>
      <c r="U32" s="136" t="s">
        <v>289</v>
      </c>
      <c r="V32" s="136" t="s">
        <v>290</v>
      </c>
      <c r="W32" s="136" t="s">
        <v>291</v>
      </c>
      <c r="X32" s="135">
        <v>380</v>
      </c>
      <c r="Y32" s="136" t="s">
        <v>292</v>
      </c>
      <c r="Z32" s="136" t="s">
        <v>293</v>
      </c>
    </row>
    <row r="33" s="105" customFormat="1" ht="30" customHeight="1" spans="1:26">
      <c r="A33" s="134" t="s">
        <v>189</v>
      </c>
      <c r="B33" s="120" t="s">
        <v>294</v>
      </c>
      <c r="C33" s="119"/>
      <c r="D33" s="120"/>
      <c r="E33" s="125"/>
      <c r="F33" s="126"/>
      <c r="G33" s="126"/>
      <c r="H33" s="126"/>
      <c r="I33" s="125"/>
      <c r="J33" s="125"/>
      <c r="K33" s="125"/>
      <c r="L33" s="125"/>
      <c r="M33" s="125"/>
      <c r="N33" s="125"/>
      <c r="O33" s="125"/>
      <c r="P33" s="125"/>
      <c r="Q33" s="125"/>
      <c r="R33" s="125"/>
      <c r="S33" s="126"/>
      <c r="T33" s="126"/>
      <c r="U33" s="126"/>
      <c r="V33" s="126"/>
      <c r="W33" s="126"/>
      <c r="X33" s="125"/>
      <c r="Y33" s="126"/>
      <c r="Z33" s="126"/>
    </row>
    <row r="34" s="105" customFormat="1" ht="72" customHeight="1" spans="1:26">
      <c r="A34" s="134" t="s">
        <v>189</v>
      </c>
      <c r="B34" s="120" t="s">
        <v>295</v>
      </c>
      <c r="C34" s="119"/>
      <c r="D34" s="120"/>
      <c r="E34" s="125"/>
      <c r="F34" s="126"/>
      <c r="G34" s="126"/>
      <c r="H34" s="126"/>
      <c r="I34" s="125"/>
      <c r="J34" s="125"/>
      <c r="K34" s="125"/>
      <c r="L34" s="125"/>
      <c r="M34" s="125"/>
      <c r="N34" s="125"/>
      <c r="O34" s="125"/>
      <c r="P34" s="125"/>
      <c r="Q34" s="125"/>
      <c r="R34" s="125"/>
      <c r="S34" s="126"/>
      <c r="T34" s="126"/>
      <c r="U34" s="126"/>
      <c r="V34" s="126"/>
      <c r="W34" s="126"/>
      <c r="X34" s="125"/>
      <c r="Y34" s="126"/>
      <c r="Z34" s="126"/>
    </row>
    <row r="35" s="104" customFormat="1" ht="61" customHeight="1" spans="1:26">
      <c r="A35" s="119" t="s">
        <v>188</v>
      </c>
      <c r="B35" s="120" t="s">
        <v>60</v>
      </c>
      <c r="C35" s="119"/>
      <c r="D35" s="120"/>
      <c r="E35" s="132"/>
      <c r="F35" s="133"/>
      <c r="G35" s="133"/>
      <c r="H35" s="133"/>
      <c r="I35" s="132">
        <f t="shared" ref="I35:R35" si="10">I36+I37+I38+I39</f>
        <v>0</v>
      </c>
      <c r="J35" s="132">
        <f t="shared" si="10"/>
        <v>0</v>
      </c>
      <c r="K35" s="132">
        <f t="shared" si="10"/>
        <v>0</v>
      </c>
      <c r="L35" s="132">
        <f t="shared" si="10"/>
        <v>0</v>
      </c>
      <c r="M35" s="132">
        <f t="shared" si="10"/>
        <v>0</v>
      </c>
      <c r="N35" s="132">
        <f t="shared" si="10"/>
        <v>0</v>
      </c>
      <c r="O35" s="132">
        <f t="shared" si="10"/>
        <v>0</v>
      </c>
      <c r="P35" s="132">
        <f t="shared" si="10"/>
        <v>0</v>
      </c>
      <c r="Q35" s="132">
        <f t="shared" si="10"/>
        <v>0</v>
      </c>
      <c r="R35" s="132">
        <f t="shared" si="10"/>
        <v>0</v>
      </c>
      <c r="S35" s="133"/>
      <c r="T35" s="133"/>
      <c r="U35" s="133"/>
      <c r="V35" s="133"/>
      <c r="W35" s="133"/>
      <c r="X35" s="132">
        <f>X36+X37+X38+X39</f>
        <v>0</v>
      </c>
      <c r="Y35" s="133"/>
      <c r="Z35" s="133"/>
    </row>
    <row r="36" s="105" customFormat="1" ht="86" customHeight="1" spans="1:26">
      <c r="A36" s="134" t="s">
        <v>189</v>
      </c>
      <c r="B36" s="120" t="s">
        <v>62</v>
      </c>
      <c r="C36" s="119"/>
      <c r="D36" s="120"/>
      <c r="E36" s="125"/>
      <c r="F36" s="126"/>
      <c r="G36" s="126"/>
      <c r="H36" s="126"/>
      <c r="I36" s="125"/>
      <c r="J36" s="125"/>
      <c r="K36" s="125"/>
      <c r="L36" s="125"/>
      <c r="M36" s="125"/>
      <c r="N36" s="125"/>
      <c r="O36" s="125"/>
      <c r="P36" s="125"/>
      <c r="Q36" s="125"/>
      <c r="R36" s="125"/>
      <c r="S36" s="126"/>
      <c r="T36" s="126"/>
      <c r="U36" s="126"/>
      <c r="V36" s="126"/>
      <c r="W36" s="126"/>
      <c r="X36" s="125"/>
      <c r="Y36" s="126"/>
      <c r="Z36" s="126"/>
    </row>
    <row r="37" s="104" customFormat="1" ht="59" customHeight="1" spans="1:26">
      <c r="A37" s="119" t="s">
        <v>189</v>
      </c>
      <c r="B37" s="120" t="s">
        <v>65</v>
      </c>
      <c r="C37" s="119"/>
      <c r="D37" s="120"/>
      <c r="E37" s="132"/>
      <c r="F37" s="133"/>
      <c r="G37" s="133"/>
      <c r="H37" s="133"/>
      <c r="I37" s="132"/>
      <c r="J37" s="132"/>
      <c r="K37" s="132"/>
      <c r="L37" s="132"/>
      <c r="M37" s="132"/>
      <c r="N37" s="132"/>
      <c r="O37" s="132"/>
      <c r="P37" s="132"/>
      <c r="Q37" s="132"/>
      <c r="R37" s="132"/>
      <c r="S37" s="132"/>
      <c r="T37" s="132"/>
      <c r="U37" s="132"/>
      <c r="V37" s="132"/>
      <c r="W37" s="132"/>
      <c r="X37" s="132"/>
      <c r="Y37" s="133"/>
      <c r="Z37" s="133"/>
    </row>
    <row r="38" s="105" customFormat="1" ht="55" customHeight="1" spans="1:26">
      <c r="A38" s="134" t="s">
        <v>189</v>
      </c>
      <c r="B38" s="120" t="s">
        <v>67</v>
      </c>
      <c r="C38" s="119"/>
      <c r="D38" s="120"/>
      <c r="E38" s="125"/>
      <c r="F38" s="126"/>
      <c r="G38" s="126"/>
      <c r="H38" s="126"/>
      <c r="I38" s="125"/>
      <c r="J38" s="125"/>
      <c r="K38" s="125"/>
      <c r="L38" s="125"/>
      <c r="M38" s="125"/>
      <c r="N38" s="125"/>
      <c r="O38" s="125"/>
      <c r="P38" s="125"/>
      <c r="Q38" s="125"/>
      <c r="R38" s="125"/>
      <c r="S38" s="126"/>
      <c r="T38" s="126"/>
      <c r="U38" s="126"/>
      <c r="V38" s="126"/>
      <c r="W38" s="126"/>
      <c r="X38" s="125"/>
      <c r="Y38" s="126"/>
      <c r="Z38" s="126"/>
    </row>
    <row r="39" s="105" customFormat="1" ht="46" customHeight="1" spans="1:26">
      <c r="A39" s="134" t="s">
        <v>189</v>
      </c>
      <c r="B39" s="120" t="s">
        <v>69</v>
      </c>
      <c r="C39" s="119"/>
      <c r="D39" s="120"/>
      <c r="E39" s="125"/>
      <c r="F39" s="126"/>
      <c r="G39" s="126"/>
      <c r="H39" s="126"/>
      <c r="I39" s="125"/>
      <c r="J39" s="125"/>
      <c r="K39" s="125"/>
      <c r="L39" s="125"/>
      <c r="M39" s="125"/>
      <c r="N39" s="125"/>
      <c r="O39" s="125"/>
      <c r="P39" s="125"/>
      <c r="Q39" s="125"/>
      <c r="R39" s="125"/>
      <c r="S39" s="126"/>
      <c r="T39" s="126"/>
      <c r="U39" s="126"/>
      <c r="V39" s="126"/>
      <c r="W39" s="126"/>
      <c r="X39" s="125"/>
      <c r="Y39" s="126"/>
      <c r="Z39" s="126"/>
    </row>
    <row r="40" s="104" customFormat="1" ht="55" customHeight="1" spans="1:26">
      <c r="A40" s="119" t="s">
        <v>188</v>
      </c>
      <c r="B40" s="120" t="s">
        <v>296</v>
      </c>
      <c r="C40" s="119"/>
      <c r="D40" s="120"/>
      <c r="E40" s="132"/>
      <c r="F40" s="133"/>
      <c r="G40" s="133"/>
      <c r="H40" s="133"/>
      <c r="I40" s="132">
        <f t="shared" ref="I40:R40" si="11">I41+I48</f>
        <v>2</v>
      </c>
      <c r="J40" s="132">
        <f t="shared" si="11"/>
        <v>0</v>
      </c>
      <c r="K40" s="132">
        <f t="shared" si="11"/>
        <v>0</v>
      </c>
      <c r="L40" s="132">
        <f t="shared" si="11"/>
        <v>0</v>
      </c>
      <c r="M40" s="132">
        <f t="shared" si="11"/>
        <v>0</v>
      </c>
      <c r="N40" s="132">
        <f t="shared" si="11"/>
        <v>0</v>
      </c>
      <c r="O40" s="132">
        <f t="shared" si="11"/>
        <v>0</v>
      </c>
      <c r="P40" s="132">
        <f t="shared" si="11"/>
        <v>0</v>
      </c>
      <c r="Q40" s="132">
        <f t="shared" si="11"/>
        <v>502</v>
      </c>
      <c r="R40" s="132">
        <f t="shared" si="11"/>
        <v>1654</v>
      </c>
      <c r="S40" s="133"/>
      <c r="T40" s="133"/>
      <c r="U40" s="133"/>
      <c r="V40" s="133"/>
      <c r="W40" s="133"/>
      <c r="X40" s="132">
        <f>X41+X48</f>
        <v>1880</v>
      </c>
      <c r="Y40" s="133"/>
      <c r="Z40" s="133"/>
    </row>
    <row r="41" s="104" customFormat="1" ht="52" customHeight="1" spans="1:26">
      <c r="A41" s="119" t="s">
        <v>189</v>
      </c>
      <c r="B41" s="120" t="s">
        <v>297</v>
      </c>
      <c r="C41" s="119"/>
      <c r="D41" s="120"/>
      <c r="E41" s="132"/>
      <c r="F41" s="133"/>
      <c r="G41" s="133"/>
      <c r="H41" s="133"/>
      <c r="I41" s="132">
        <f t="shared" ref="I41:R41" si="12">I42+I43+I45+I46</f>
        <v>2</v>
      </c>
      <c r="J41" s="132">
        <f t="shared" si="12"/>
        <v>0</v>
      </c>
      <c r="K41" s="132">
        <f t="shared" si="12"/>
        <v>0</v>
      </c>
      <c r="L41" s="132">
        <f t="shared" si="12"/>
        <v>0</v>
      </c>
      <c r="M41" s="132">
        <f t="shared" si="12"/>
        <v>0</v>
      </c>
      <c r="N41" s="132">
        <f t="shared" si="12"/>
        <v>0</v>
      </c>
      <c r="O41" s="132">
        <f t="shared" si="12"/>
        <v>0</v>
      </c>
      <c r="P41" s="132">
        <f t="shared" si="12"/>
        <v>0</v>
      </c>
      <c r="Q41" s="132">
        <f t="shared" si="12"/>
        <v>502</v>
      </c>
      <c r="R41" s="132">
        <f t="shared" si="12"/>
        <v>1654</v>
      </c>
      <c r="S41" s="133"/>
      <c r="T41" s="133"/>
      <c r="U41" s="133"/>
      <c r="V41" s="133"/>
      <c r="W41" s="133"/>
      <c r="X41" s="132">
        <f>X42+X43+X45+X46</f>
        <v>1880</v>
      </c>
      <c r="Y41" s="133"/>
      <c r="Z41" s="133"/>
    </row>
    <row r="42" s="105" customFormat="1" ht="34" customHeight="1" spans="1:26">
      <c r="A42" s="124" t="s">
        <v>191</v>
      </c>
      <c r="B42" s="120" t="s">
        <v>74</v>
      </c>
      <c r="C42" s="119"/>
      <c r="D42" s="120"/>
      <c r="E42" s="125"/>
      <c r="F42" s="126"/>
      <c r="G42" s="126"/>
      <c r="H42" s="126"/>
      <c r="I42" s="125"/>
      <c r="J42" s="125"/>
      <c r="K42" s="125"/>
      <c r="L42" s="125"/>
      <c r="M42" s="125"/>
      <c r="N42" s="125"/>
      <c r="O42" s="125"/>
      <c r="P42" s="125"/>
      <c r="Q42" s="125"/>
      <c r="R42" s="125"/>
      <c r="S42" s="126"/>
      <c r="T42" s="126"/>
      <c r="U42" s="126"/>
      <c r="V42" s="126"/>
      <c r="W42" s="126"/>
      <c r="X42" s="125"/>
      <c r="Y42" s="126"/>
      <c r="Z42" s="126"/>
    </row>
    <row r="43" s="105" customFormat="1" ht="80" customHeight="1" spans="1:26">
      <c r="A43" s="124" t="s">
        <v>191</v>
      </c>
      <c r="B43" s="120" t="s">
        <v>78</v>
      </c>
      <c r="C43" s="119"/>
      <c r="D43" s="120"/>
      <c r="E43" s="125"/>
      <c r="F43" s="126"/>
      <c r="G43" s="126"/>
      <c r="H43" s="126"/>
      <c r="I43" s="125">
        <f>I44</f>
        <v>1</v>
      </c>
      <c r="J43" s="125">
        <f t="shared" ref="J43:R43" si="13">J44</f>
        <v>0</v>
      </c>
      <c r="K43" s="125">
        <f t="shared" si="13"/>
        <v>0</v>
      </c>
      <c r="L43" s="125">
        <f t="shared" si="13"/>
        <v>0</v>
      </c>
      <c r="M43" s="125">
        <f t="shared" si="13"/>
        <v>0</v>
      </c>
      <c r="N43" s="125">
        <f t="shared" si="13"/>
        <v>0</v>
      </c>
      <c r="O43" s="125">
        <f t="shared" si="13"/>
        <v>0</v>
      </c>
      <c r="P43" s="125">
        <f t="shared" si="13"/>
        <v>0</v>
      </c>
      <c r="Q43" s="125">
        <f t="shared" si="13"/>
        <v>305</v>
      </c>
      <c r="R43" s="125">
        <f t="shared" si="13"/>
        <v>965</v>
      </c>
      <c r="S43" s="125"/>
      <c r="T43" s="125"/>
      <c r="U43" s="125"/>
      <c r="V43" s="125"/>
      <c r="W43" s="125"/>
      <c r="X43" s="125">
        <f>X44</f>
        <v>330</v>
      </c>
      <c r="Y43" s="126"/>
      <c r="Z43" s="126"/>
    </row>
    <row r="44" s="105" customFormat="1" ht="180" customHeight="1" spans="1:26">
      <c r="A44" s="124" t="s">
        <v>298</v>
      </c>
      <c r="B44" s="128" t="s">
        <v>299</v>
      </c>
      <c r="C44" s="129" t="s">
        <v>196</v>
      </c>
      <c r="D44" s="128" t="s">
        <v>300</v>
      </c>
      <c r="E44" s="131" t="s">
        <v>198</v>
      </c>
      <c r="F44" s="136" t="s">
        <v>301</v>
      </c>
      <c r="G44" s="136" t="s">
        <v>302</v>
      </c>
      <c r="H44" s="136" t="s">
        <v>303</v>
      </c>
      <c r="I44" s="125">
        <v>1</v>
      </c>
      <c r="J44" s="125"/>
      <c r="K44" s="125"/>
      <c r="L44" s="125"/>
      <c r="M44" s="125"/>
      <c r="N44" s="125"/>
      <c r="O44" s="125"/>
      <c r="P44" s="125"/>
      <c r="Q44" s="135">
        <v>305</v>
      </c>
      <c r="R44" s="135">
        <v>965</v>
      </c>
      <c r="S44" s="130" t="s">
        <v>228</v>
      </c>
      <c r="T44" s="130" t="s">
        <v>229</v>
      </c>
      <c r="U44" s="130" t="s">
        <v>216</v>
      </c>
      <c r="V44" s="136" t="s">
        <v>205</v>
      </c>
      <c r="W44" s="136" t="s">
        <v>206</v>
      </c>
      <c r="X44" s="135">
        <v>330</v>
      </c>
      <c r="Y44" s="157" t="s">
        <v>304</v>
      </c>
      <c r="Z44" s="157" t="s">
        <v>305</v>
      </c>
    </row>
    <row r="45" s="105" customFormat="1" ht="30" customHeight="1" spans="1:26">
      <c r="A45" s="124" t="s">
        <v>191</v>
      </c>
      <c r="B45" s="120" t="s">
        <v>306</v>
      </c>
      <c r="C45" s="119"/>
      <c r="D45" s="120"/>
      <c r="E45" s="125"/>
      <c r="F45" s="126"/>
      <c r="G45" s="126"/>
      <c r="H45" s="126"/>
      <c r="I45" s="125"/>
      <c r="J45" s="125"/>
      <c r="K45" s="125"/>
      <c r="L45" s="125"/>
      <c r="M45" s="125"/>
      <c r="N45" s="125"/>
      <c r="O45" s="125"/>
      <c r="P45" s="125"/>
      <c r="Q45" s="125"/>
      <c r="R45" s="125"/>
      <c r="S45" s="126"/>
      <c r="T45" s="126"/>
      <c r="U45" s="126"/>
      <c r="V45" s="126"/>
      <c r="W45" s="126"/>
      <c r="X45" s="125"/>
      <c r="Y45" s="126"/>
      <c r="Z45" s="126"/>
    </row>
    <row r="46" s="105" customFormat="1" ht="70" customHeight="1" spans="1:26">
      <c r="A46" s="124" t="s">
        <v>191</v>
      </c>
      <c r="B46" s="120" t="s">
        <v>307</v>
      </c>
      <c r="C46" s="119"/>
      <c r="D46" s="120"/>
      <c r="E46" s="125"/>
      <c r="F46" s="126"/>
      <c r="G46" s="126"/>
      <c r="H46" s="126"/>
      <c r="I46" s="125">
        <f t="shared" ref="I46:AJ46" si="14">SUM(I47:I47)</f>
        <v>1</v>
      </c>
      <c r="J46" s="125">
        <f t="shared" si="14"/>
        <v>0</v>
      </c>
      <c r="K46" s="125">
        <f t="shared" si="14"/>
        <v>0</v>
      </c>
      <c r="L46" s="125">
        <f t="shared" si="14"/>
        <v>0</v>
      </c>
      <c r="M46" s="125">
        <f t="shared" si="14"/>
        <v>0</v>
      </c>
      <c r="N46" s="125">
        <f t="shared" si="14"/>
        <v>0</v>
      </c>
      <c r="O46" s="125">
        <f t="shared" si="14"/>
        <v>0</v>
      </c>
      <c r="P46" s="125">
        <f t="shared" si="14"/>
        <v>0</v>
      </c>
      <c r="Q46" s="125">
        <f t="shared" si="14"/>
        <v>197</v>
      </c>
      <c r="R46" s="125">
        <f t="shared" si="14"/>
        <v>689</v>
      </c>
      <c r="S46" s="125"/>
      <c r="T46" s="125"/>
      <c r="U46" s="125"/>
      <c r="V46" s="125"/>
      <c r="W46" s="125"/>
      <c r="X46" s="125">
        <f t="shared" si="14"/>
        <v>1550</v>
      </c>
      <c r="Y46" s="126"/>
      <c r="Z46" s="126"/>
    </row>
    <row r="47" s="106" customFormat="1" ht="306" customHeight="1" spans="1:26">
      <c r="A47" s="127" t="s">
        <v>308</v>
      </c>
      <c r="B47" s="128" t="s">
        <v>309</v>
      </c>
      <c r="C47" s="135" t="s">
        <v>196</v>
      </c>
      <c r="D47" s="136" t="s">
        <v>310</v>
      </c>
      <c r="E47" s="135" t="s">
        <v>198</v>
      </c>
      <c r="F47" s="135" t="s">
        <v>311</v>
      </c>
      <c r="G47" s="136" t="s">
        <v>312</v>
      </c>
      <c r="H47" s="136" t="s">
        <v>313</v>
      </c>
      <c r="I47" s="135">
        <v>1</v>
      </c>
      <c r="J47" s="135"/>
      <c r="K47" s="135"/>
      <c r="L47" s="135"/>
      <c r="M47" s="135"/>
      <c r="N47" s="135"/>
      <c r="O47" s="135"/>
      <c r="P47" s="135"/>
      <c r="Q47" s="135">
        <v>197</v>
      </c>
      <c r="R47" s="135">
        <v>689</v>
      </c>
      <c r="S47" s="136" t="s">
        <v>214</v>
      </c>
      <c r="T47" s="136" t="s">
        <v>215</v>
      </c>
      <c r="U47" s="130" t="s">
        <v>314</v>
      </c>
      <c r="V47" s="136" t="s">
        <v>315</v>
      </c>
      <c r="W47" s="136" t="s">
        <v>316</v>
      </c>
      <c r="X47" s="135">
        <v>1550</v>
      </c>
      <c r="Y47" s="136" t="s">
        <v>317</v>
      </c>
      <c r="Z47" s="158" t="s">
        <v>318</v>
      </c>
    </row>
    <row r="48" s="105" customFormat="1" ht="30" customHeight="1" spans="1:26">
      <c r="A48" s="134" t="s">
        <v>189</v>
      </c>
      <c r="B48" s="120" t="s">
        <v>84</v>
      </c>
      <c r="C48" s="119"/>
      <c r="D48" s="120"/>
      <c r="E48" s="125"/>
      <c r="F48" s="126"/>
      <c r="G48" s="126"/>
      <c r="H48" s="126"/>
      <c r="I48" s="125"/>
      <c r="J48" s="125"/>
      <c r="K48" s="125"/>
      <c r="L48" s="125"/>
      <c r="M48" s="125"/>
      <c r="N48" s="125"/>
      <c r="O48" s="125"/>
      <c r="P48" s="125"/>
      <c r="Q48" s="125"/>
      <c r="R48" s="125"/>
      <c r="S48" s="126"/>
      <c r="T48" s="126"/>
      <c r="U48" s="126"/>
      <c r="V48" s="126"/>
      <c r="W48" s="126"/>
      <c r="X48" s="125"/>
      <c r="Y48" s="126"/>
      <c r="Z48" s="126"/>
    </row>
    <row r="49" s="104" customFormat="1" ht="30" customHeight="1" spans="1:26">
      <c r="A49" s="119" t="s">
        <v>188</v>
      </c>
      <c r="B49" s="120" t="s">
        <v>87</v>
      </c>
      <c r="C49" s="119"/>
      <c r="D49" s="120"/>
      <c r="E49" s="132"/>
      <c r="F49" s="133"/>
      <c r="G49" s="133"/>
      <c r="H49" s="133"/>
      <c r="I49" s="132"/>
      <c r="J49" s="132"/>
      <c r="K49" s="132"/>
      <c r="L49" s="132"/>
      <c r="M49" s="132"/>
      <c r="N49" s="132"/>
      <c r="O49" s="132"/>
      <c r="P49" s="132"/>
      <c r="Q49" s="132"/>
      <c r="R49" s="132"/>
      <c r="S49" s="133"/>
      <c r="T49" s="133"/>
      <c r="U49" s="133"/>
      <c r="V49" s="133"/>
      <c r="W49" s="133"/>
      <c r="X49" s="132"/>
      <c r="Y49" s="133"/>
      <c r="Z49" s="133"/>
    </row>
    <row r="50" s="104" customFormat="1" ht="30" customHeight="1" spans="1:26">
      <c r="A50" s="119" t="s">
        <v>189</v>
      </c>
      <c r="B50" s="120" t="s">
        <v>89</v>
      </c>
      <c r="C50" s="119"/>
      <c r="D50" s="120"/>
      <c r="E50" s="132"/>
      <c r="F50" s="133"/>
      <c r="G50" s="133"/>
      <c r="H50" s="133"/>
      <c r="I50" s="132"/>
      <c r="J50" s="132"/>
      <c r="K50" s="132"/>
      <c r="L50" s="132"/>
      <c r="M50" s="132"/>
      <c r="N50" s="132"/>
      <c r="O50" s="132"/>
      <c r="P50" s="132"/>
      <c r="Q50" s="132"/>
      <c r="R50" s="132"/>
      <c r="S50" s="133"/>
      <c r="T50" s="133"/>
      <c r="U50" s="133"/>
      <c r="V50" s="133"/>
      <c r="W50" s="133"/>
      <c r="X50" s="132"/>
      <c r="Y50" s="133"/>
      <c r="Z50" s="133"/>
    </row>
    <row r="51" s="104" customFormat="1" ht="30" customHeight="1" spans="1:26">
      <c r="A51" s="119" t="s">
        <v>189</v>
      </c>
      <c r="B51" s="120" t="s">
        <v>91</v>
      </c>
      <c r="C51" s="119"/>
      <c r="D51" s="120"/>
      <c r="E51" s="132"/>
      <c r="F51" s="133"/>
      <c r="G51" s="133"/>
      <c r="H51" s="133"/>
      <c r="I51" s="132"/>
      <c r="J51" s="132"/>
      <c r="K51" s="132"/>
      <c r="L51" s="132"/>
      <c r="M51" s="132"/>
      <c r="N51" s="132"/>
      <c r="O51" s="132"/>
      <c r="P51" s="132"/>
      <c r="Q51" s="132"/>
      <c r="R51" s="132"/>
      <c r="S51" s="133"/>
      <c r="T51" s="133"/>
      <c r="U51" s="133"/>
      <c r="V51" s="133"/>
      <c r="W51" s="133"/>
      <c r="X51" s="132"/>
      <c r="Y51" s="133"/>
      <c r="Z51" s="133"/>
    </row>
    <row r="52" s="104" customFormat="1" ht="30" customHeight="1" spans="1:26">
      <c r="A52" s="119" t="s">
        <v>189</v>
      </c>
      <c r="B52" s="120" t="s">
        <v>94</v>
      </c>
      <c r="C52" s="119"/>
      <c r="D52" s="120"/>
      <c r="E52" s="132"/>
      <c r="F52" s="133"/>
      <c r="G52" s="133"/>
      <c r="H52" s="133"/>
      <c r="I52" s="132"/>
      <c r="J52" s="132"/>
      <c r="K52" s="132"/>
      <c r="L52" s="132"/>
      <c r="M52" s="132"/>
      <c r="N52" s="132"/>
      <c r="O52" s="132"/>
      <c r="P52" s="132"/>
      <c r="Q52" s="132"/>
      <c r="R52" s="132"/>
      <c r="S52" s="133"/>
      <c r="T52" s="133"/>
      <c r="U52" s="133"/>
      <c r="V52" s="133"/>
      <c r="W52" s="133"/>
      <c r="X52" s="132"/>
      <c r="Y52" s="133"/>
      <c r="Z52" s="133"/>
    </row>
    <row r="53" s="104" customFormat="1" ht="30" customHeight="1" spans="1:26">
      <c r="A53" s="119" t="s">
        <v>189</v>
      </c>
      <c r="B53" s="120" t="s">
        <v>96</v>
      </c>
      <c r="C53" s="119"/>
      <c r="D53" s="120"/>
      <c r="E53" s="132"/>
      <c r="F53" s="133"/>
      <c r="G53" s="133"/>
      <c r="H53" s="133"/>
      <c r="I53" s="132"/>
      <c r="J53" s="132"/>
      <c r="K53" s="132"/>
      <c r="L53" s="132"/>
      <c r="M53" s="132"/>
      <c r="N53" s="132"/>
      <c r="O53" s="132"/>
      <c r="P53" s="132"/>
      <c r="Q53" s="132"/>
      <c r="R53" s="132"/>
      <c r="S53" s="133"/>
      <c r="T53" s="133"/>
      <c r="U53" s="133"/>
      <c r="V53" s="133"/>
      <c r="W53" s="133"/>
      <c r="X53" s="132"/>
      <c r="Y53" s="133"/>
      <c r="Z53" s="133"/>
    </row>
    <row r="54" s="104" customFormat="1" ht="50" customHeight="1" spans="1:26">
      <c r="A54" s="119" t="s">
        <v>188</v>
      </c>
      <c r="B54" s="120" t="s">
        <v>99</v>
      </c>
      <c r="C54" s="119"/>
      <c r="D54" s="120"/>
      <c r="E54" s="132"/>
      <c r="F54" s="133"/>
      <c r="G54" s="133"/>
      <c r="H54" s="133"/>
      <c r="I54" s="132">
        <f>I55</f>
        <v>1</v>
      </c>
      <c r="J54" s="132">
        <f t="shared" ref="J54:R54" si="15">J55</f>
        <v>0</v>
      </c>
      <c r="K54" s="132">
        <f t="shared" si="15"/>
        <v>0</v>
      </c>
      <c r="L54" s="132">
        <f t="shared" si="15"/>
        <v>0</v>
      </c>
      <c r="M54" s="132">
        <f t="shared" si="15"/>
        <v>0</v>
      </c>
      <c r="N54" s="132">
        <f t="shared" si="15"/>
        <v>0</v>
      </c>
      <c r="O54" s="132">
        <f t="shared" si="15"/>
        <v>0</v>
      </c>
      <c r="P54" s="132">
        <f t="shared" si="15"/>
        <v>0</v>
      </c>
      <c r="Q54" s="132">
        <f t="shared" si="15"/>
        <v>1722</v>
      </c>
      <c r="R54" s="132">
        <f t="shared" si="15"/>
        <v>5800</v>
      </c>
      <c r="S54" s="132"/>
      <c r="T54" s="132"/>
      <c r="U54" s="132"/>
      <c r="V54" s="132"/>
      <c r="W54" s="132"/>
      <c r="X54" s="132">
        <f>X55</f>
        <v>225</v>
      </c>
      <c r="Y54" s="133"/>
      <c r="Z54" s="133"/>
    </row>
    <row r="55" s="104" customFormat="1" ht="70" customHeight="1" spans="1:26">
      <c r="A55" s="119" t="s">
        <v>189</v>
      </c>
      <c r="B55" s="120" t="s">
        <v>101</v>
      </c>
      <c r="C55" s="119"/>
      <c r="D55" s="120"/>
      <c r="E55" s="132"/>
      <c r="F55" s="133"/>
      <c r="G55" s="133"/>
      <c r="H55" s="133"/>
      <c r="I55" s="132">
        <f>I56</f>
        <v>1</v>
      </c>
      <c r="J55" s="132">
        <f t="shared" ref="J55:R55" si="16">J56</f>
        <v>0</v>
      </c>
      <c r="K55" s="132">
        <f t="shared" si="16"/>
        <v>0</v>
      </c>
      <c r="L55" s="132">
        <f t="shared" si="16"/>
        <v>0</v>
      </c>
      <c r="M55" s="132">
        <f t="shared" si="16"/>
        <v>0</v>
      </c>
      <c r="N55" s="132">
        <f t="shared" si="16"/>
        <v>0</v>
      </c>
      <c r="O55" s="132">
        <f t="shared" si="16"/>
        <v>0</v>
      </c>
      <c r="P55" s="132">
        <f t="shared" si="16"/>
        <v>0</v>
      </c>
      <c r="Q55" s="132">
        <f t="shared" si="16"/>
        <v>1722</v>
      </c>
      <c r="R55" s="132">
        <f t="shared" si="16"/>
        <v>5800</v>
      </c>
      <c r="S55" s="132"/>
      <c r="T55" s="132"/>
      <c r="U55" s="132"/>
      <c r="V55" s="132"/>
      <c r="W55" s="132"/>
      <c r="X55" s="132">
        <f>X56</f>
        <v>225</v>
      </c>
      <c r="Y55" s="133"/>
      <c r="Z55" s="133"/>
    </row>
    <row r="56" s="104" customFormat="1" ht="191" customHeight="1" spans="1:26">
      <c r="A56" s="134">
        <v>12</v>
      </c>
      <c r="B56" s="128" t="s">
        <v>319</v>
      </c>
      <c r="C56" s="131" t="s">
        <v>196</v>
      </c>
      <c r="D56" s="130" t="s">
        <v>320</v>
      </c>
      <c r="E56" s="131" t="s">
        <v>198</v>
      </c>
      <c r="F56" s="130" t="s">
        <v>199</v>
      </c>
      <c r="G56" s="130" t="s">
        <v>321</v>
      </c>
      <c r="H56" s="130" t="s">
        <v>322</v>
      </c>
      <c r="I56" s="125">
        <v>1</v>
      </c>
      <c r="J56" s="132"/>
      <c r="K56" s="132"/>
      <c r="L56" s="132"/>
      <c r="M56" s="132"/>
      <c r="N56" s="132"/>
      <c r="O56" s="132"/>
      <c r="P56" s="132"/>
      <c r="Q56" s="151">
        <v>1722</v>
      </c>
      <c r="R56" s="151">
        <v>5800</v>
      </c>
      <c r="S56" s="152" t="s">
        <v>216</v>
      </c>
      <c r="T56" s="152" t="s">
        <v>205</v>
      </c>
      <c r="U56" s="152" t="s">
        <v>216</v>
      </c>
      <c r="V56" s="152" t="s">
        <v>205</v>
      </c>
      <c r="W56" s="153" t="s">
        <v>206</v>
      </c>
      <c r="X56" s="151">
        <v>225</v>
      </c>
      <c r="Y56" s="159" t="s">
        <v>323</v>
      </c>
      <c r="Z56" s="159" t="s">
        <v>324</v>
      </c>
    </row>
    <row r="57" s="105" customFormat="1" ht="35" customHeight="1" spans="1:26">
      <c r="A57" s="134" t="s">
        <v>189</v>
      </c>
      <c r="B57" s="120" t="s">
        <v>104</v>
      </c>
      <c r="C57" s="119"/>
      <c r="D57" s="120"/>
      <c r="E57" s="125"/>
      <c r="F57" s="126"/>
      <c r="G57" s="126"/>
      <c r="H57" s="126"/>
      <c r="I57" s="125"/>
      <c r="J57" s="125"/>
      <c r="K57" s="125"/>
      <c r="L57" s="125"/>
      <c r="M57" s="125"/>
      <c r="N57" s="125"/>
      <c r="O57" s="125"/>
      <c r="P57" s="125"/>
      <c r="Q57" s="125"/>
      <c r="R57" s="125"/>
      <c r="S57" s="126"/>
      <c r="T57" s="126"/>
      <c r="U57" s="126"/>
      <c r="V57" s="126"/>
      <c r="W57" s="126"/>
      <c r="X57" s="125"/>
      <c r="Y57" s="126"/>
      <c r="Z57" s="126"/>
    </row>
    <row r="58" s="105" customFormat="1" ht="35" customHeight="1" spans="1:26">
      <c r="A58" s="134" t="s">
        <v>189</v>
      </c>
      <c r="B58" s="120" t="s">
        <v>107</v>
      </c>
      <c r="C58" s="119"/>
      <c r="D58" s="120"/>
      <c r="E58" s="125"/>
      <c r="F58" s="126"/>
      <c r="G58" s="126"/>
      <c r="H58" s="126"/>
      <c r="I58" s="125"/>
      <c r="J58" s="125"/>
      <c r="K58" s="125"/>
      <c r="L58" s="125"/>
      <c r="M58" s="125"/>
      <c r="N58" s="125"/>
      <c r="O58" s="125"/>
      <c r="P58" s="125"/>
      <c r="Q58" s="125"/>
      <c r="R58" s="125"/>
      <c r="S58" s="126"/>
      <c r="T58" s="126"/>
      <c r="U58" s="126"/>
      <c r="V58" s="126"/>
      <c r="W58" s="126"/>
      <c r="X58" s="125"/>
      <c r="Y58" s="126"/>
      <c r="Z58" s="126"/>
    </row>
    <row r="59" s="105" customFormat="1" ht="35" customHeight="1" spans="1:26">
      <c r="A59" s="134" t="s">
        <v>189</v>
      </c>
      <c r="B59" s="120" t="s">
        <v>109</v>
      </c>
      <c r="C59" s="119"/>
      <c r="D59" s="120"/>
      <c r="E59" s="125"/>
      <c r="F59" s="126"/>
      <c r="G59" s="126"/>
      <c r="H59" s="126"/>
      <c r="I59" s="125"/>
      <c r="J59" s="125"/>
      <c r="K59" s="125"/>
      <c r="L59" s="125"/>
      <c r="M59" s="125"/>
      <c r="N59" s="125"/>
      <c r="O59" s="125"/>
      <c r="P59" s="125"/>
      <c r="Q59" s="125"/>
      <c r="R59" s="125"/>
      <c r="S59" s="126"/>
      <c r="T59" s="126"/>
      <c r="U59" s="126"/>
      <c r="V59" s="126"/>
      <c r="W59" s="126"/>
      <c r="X59" s="125"/>
      <c r="Y59" s="126"/>
      <c r="Z59" s="126"/>
    </row>
    <row r="60" s="105" customFormat="1" ht="35" customHeight="1" spans="1:26">
      <c r="A60" s="134" t="s">
        <v>189</v>
      </c>
      <c r="B60" s="120" t="s">
        <v>113</v>
      </c>
      <c r="C60" s="119"/>
      <c r="D60" s="120"/>
      <c r="E60" s="125"/>
      <c r="F60" s="126"/>
      <c r="G60" s="126"/>
      <c r="H60" s="126"/>
      <c r="I60" s="125"/>
      <c r="J60" s="125"/>
      <c r="K60" s="125"/>
      <c r="L60" s="125"/>
      <c r="M60" s="125"/>
      <c r="N60" s="125"/>
      <c r="O60" s="125"/>
      <c r="P60" s="125"/>
      <c r="Q60" s="125"/>
      <c r="R60" s="125"/>
      <c r="S60" s="126"/>
      <c r="T60" s="126"/>
      <c r="U60" s="126"/>
      <c r="V60" s="126"/>
      <c r="W60" s="126"/>
      <c r="X60" s="125"/>
      <c r="Y60" s="126"/>
      <c r="Z60" s="126"/>
    </row>
    <row r="61" s="105" customFormat="1" ht="35" customHeight="1" spans="1:26">
      <c r="A61" s="134" t="s">
        <v>189</v>
      </c>
      <c r="B61" s="120" t="s">
        <v>115</v>
      </c>
      <c r="C61" s="119"/>
      <c r="D61" s="120"/>
      <c r="E61" s="125"/>
      <c r="F61" s="126"/>
      <c r="G61" s="126"/>
      <c r="H61" s="126"/>
      <c r="I61" s="125"/>
      <c r="J61" s="125"/>
      <c r="K61" s="125"/>
      <c r="L61" s="125"/>
      <c r="M61" s="125"/>
      <c r="N61" s="125"/>
      <c r="O61" s="125"/>
      <c r="P61" s="125"/>
      <c r="Q61" s="125"/>
      <c r="R61" s="125"/>
      <c r="S61" s="126"/>
      <c r="T61" s="126"/>
      <c r="U61" s="126"/>
      <c r="V61" s="126"/>
      <c r="W61" s="126"/>
      <c r="X61" s="125"/>
      <c r="Y61" s="126"/>
      <c r="Z61" s="126"/>
    </row>
    <row r="62" s="105" customFormat="1" ht="35" customHeight="1" spans="1:26">
      <c r="A62" s="119" t="s">
        <v>187</v>
      </c>
      <c r="B62" s="120" t="s">
        <v>118</v>
      </c>
      <c r="C62" s="119"/>
      <c r="D62" s="120"/>
      <c r="E62" s="125"/>
      <c r="F62" s="126"/>
      <c r="G62" s="126"/>
      <c r="H62" s="126"/>
      <c r="I62" s="125"/>
      <c r="J62" s="125"/>
      <c r="K62" s="125"/>
      <c r="L62" s="125"/>
      <c r="M62" s="125"/>
      <c r="N62" s="125"/>
      <c r="O62" s="125"/>
      <c r="P62" s="125"/>
      <c r="Q62" s="125"/>
      <c r="R62" s="125"/>
      <c r="S62" s="126"/>
      <c r="T62" s="126"/>
      <c r="U62" s="126"/>
      <c r="V62" s="126"/>
      <c r="W62" s="126"/>
      <c r="X62" s="125"/>
      <c r="Y62" s="126"/>
      <c r="Z62" s="126"/>
    </row>
    <row r="63" s="105" customFormat="1" ht="35" customHeight="1" spans="1:26">
      <c r="A63" s="119" t="s">
        <v>188</v>
      </c>
      <c r="B63" s="120" t="s">
        <v>120</v>
      </c>
      <c r="C63" s="119"/>
      <c r="D63" s="120"/>
      <c r="E63" s="125"/>
      <c r="F63" s="126"/>
      <c r="G63" s="126"/>
      <c r="H63" s="126"/>
      <c r="I63" s="125"/>
      <c r="J63" s="125"/>
      <c r="K63" s="125"/>
      <c r="L63" s="125"/>
      <c r="M63" s="125"/>
      <c r="N63" s="125"/>
      <c r="O63" s="125"/>
      <c r="P63" s="125"/>
      <c r="Q63" s="125"/>
      <c r="R63" s="125"/>
      <c r="S63" s="126"/>
      <c r="T63" s="126"/>
      <c r="U63" s="126"/>
      <c r="V63" s="126"/>
      <c r="W63" s="126"/>
      <c r="X63" s="125"/>
      <c r="Y63" s="126"/>
      <c r="Z63" s="126"/>
    </row>
    <row r="64" s="105" customFormat="1" ht="35" customHeight="1" spans="1:26">
      <c r="A64" s="134" t="s">
        <v>189</v>
      </c>
      <c r="B64" s="120" t="s">
        <v>122</v>
      </c>
      <c r="C64" s="119"/>
      <c r="D64" s="120"/>
      <c r="E64" s="125"/>
      <c r="F64" s="126"/>
      <c r="G64" s="126"/>
      <c r="H64" s="126"/>
      <c r="I64" s="125"/>
      <c r="J64" s="125"/>
      <c r="K64" s="125"/>
      <c r="L64" s="125"/>
      <c r="M64" s="125"/>
      <c r="N64" s="125"/>
      <c r="O64" s="125"/>
      <c r="P64" s="125"/>
      <c r="Q64" s="125"/>
      <c r="R64" s="125"/>
      <c r="S64" s="126"/>
      <c r="T64" s="126"/>
      <c r="U64" s="126"/>
      <c r="V64" s="126"/>
      <c r="W64" s="126"/>
      <c r="X64" s="125"/>
      <c r="Y64" s="126"/>
      <c r="Z64" s="126"/>
    </row>
    <row r="65" s="105" customFormat="1" ht="35" customHeight="1" spans="1:26">
      <c r="A65" s="134" t="s">
        <v>189</v>
      </c>
      <c r="B65" s="120" t="s">
        <v>325</v>
      </c>
      <c r="C65" s="119"/>
      <c r="D65" s="120"/>
      <c r="E65" s="125"/>
      <c r="F65" s="126"/>
      <c r="G65" s="126"/>
      <c r="H65" s="126"/>
      <c r="I65" s="125"/>
      <c r="J65" s="125"/>
      <c r="K65" s="125"/>
      <c r="L65" s="125"/>
      <c r="M65" s="125"/>
      <c r="N65" s="125"/>
      <c r="O65" s="125"/>
      <c r="P65" s="125"/>
      <c r="Q65" s="125"/>
      <c r="R65" s="125"/>
      <c r="S65" s="126"/>
      <c r="T65" s="126"/>
      <c r="U65" s="126"/>
      <c r="V65" s="126"/>
      <c r="W65" s="126"/>
      <c r="X65" s="125"/>
      <c r="Y65" s="126"/>
      <c r="Z65" s="126"/>
    </row>
    <row r="66" s="105" customFormat="1" ht="35" customHeight="1" spans="1:26">
      <c r="A66" s="134" t="s">
        <v>188</v>
      </c>
      <c r="B66" s="120" t="s">
        <v>326</v>
      </c>
      <c r="C66" s="119"/>
      <c r="D66" s="120"/>
      <c r="E66" s="125"/>
      <c r="F66" s="126"/>
      <c r="G66" s="126"/>
      <c r="H66" s="126"/>
      <c r="I66" s="125"/>
      <c r="J66" s="125"/>
      <c r="K66" s="125"/>
      <c r="L66" s="125"/>
      <c r="M66" s="125"/>
      <c r="N66" s="125"/>
      <c r="O66" s="125"/>
      <c r="P66" s="125"/>
      <c r="Q66" s="125"/>
      <c r="R66" s="125"/>
      <c r="S66" s="126"/>
      <c r="T66" s="126"/>
      <c r="U66" s="126"/>
      <c r="V66" s="126"/>
      <c r="W66" s="126"/>
      <c r="X66" s="125"/>
      <c r="Y66" s="126"/>
      <c r="Z66" s="126"/>
    </row>
    <row r="67" s="105" customFormat="1" ht="35" customHeight="1" spans="1:26">
      <c r="A67" s="134" t="s">
        <v>189</v>
      </c>
      <c r="B67" s="120" t="s">
        <v>131</v>
      </c>
      <c r="C67" s="119"/>
      <c r="D67" s="120"/>
      <c r="E67" s="125"/>
      <c r="F67" s="126"/>
      <c r="G67" s="126"/>
      <c r="H67" s="126"/>
      <c r="I67" s="125"/>
      <c r="J67" s="125"/>
      <c r="K67" s="125"/>
      <c r="L67" s="125"/>
      <c r="M67" s="125"/>
      <c r="N67" s="125"/>
      <c r="O67" s="125"/>
      <c r="P67" s="125"/>
      <c r="Q67" s="125"/>
      <c r="R67" s="125"/>
      <c r="S67" s="126"/>
      <c r="T67" s="126"/>
      <c r="U67" s="126"/>
      <c r="V67" s="126"/>
      <c r="W67" s="126"/>
      <c r="X67" s="125"/>
      <c r="Y67" s="126"/>
      <c r="Z67" s="126"/>
    </row>
    <row r="68" s="105" customFormat="1" ht="35" customHeight="1" spans="1:26">
      <c r="A68" s="134" t="s">
        <v>189</v>
      </c>
      <c r="B68" s="120" t="s">
        <v>133</v>
      </c>
      <c r="C68" s="119"/>
      <c r="D68" s="120"/>
      <c r="E68" s="125"/>
      <c r="F68" s="126"/>
      <c r="G68" s="126"/>
      <c r="H68" s="126"/>
      <c r="I68" s="125"/>
      <c r="J68" s="125"/>
      <c r="K68" s="125"/>
      <c r="L68" s="125"/>
      <c r="M68" s="125"/>
      <c r="N68" s="125"/>
      <c r="O68" s="125"/>
      <c r="P68" s="125"/>
      <c r="Q68" s="125"/>
      <c r="R68" s="125"/>
      <c r="S68" s="126"/>
      <c r="T68" s="126"/>
      <c r="U68" s="126"/>
      <c r="V68" s="126"/>
      <c r="W68" s="126"/>
      <c r="X68" s="125"/>
      <c r="Y68" s="126"/>
      <c r="Z68" s="126"/>
    </row>
    <row r="69" s="105" customFormat="1" ht="35" customHeight="1" spans="1:26">
      <c r="A69" s="134" t="s">
        <v>188</v>
      </c>
      <c r="B69" s="120" t="s">
        <v>135</v>
      </c>
      <c r="C69" s="119"/>
      <c r="D69" s="120"/>
      <c r="E69" s="125"/>
      <c r="F69" s="126"/>
      <c r="G69" s="126"/>
      <c r="H69" s="126"/>
      <c r="I69" s="125"/>
      <c r="J69" s="125"/>
      <c r="K69" s="125"/>
      <c r="L69" s="125"/>
      <c r="M69" s="125"/>
      <c r="N69" s="125"/>
      <c r="O69" s="125"/>
      <c r="P69" s="125"/>
      <c r="Q69" s="125"/>
      <c r="R69" s="125"/>
      <c r="S69" s="126"/>
      <c r="T69" s="126"/>
      <c r="U69" s="126"/>
      <c r="V69" s="126"/>
      <c r="W69" s="126"/>
      <c r="X69" s="125"/>
      <c r="Y69" s="126"/>
      <c r="Z69" s="126"/>
    </row>
    <row r="70" s="105" customFormat="1" ht="35" customHeight="1" spans="1:26">
      <c r="A70" s="134" t="s">
        <v>189</v>
      </c>
      <c r="B70" s="120" t="s">
        <v>137</v>
      </c>
      <c r="C70" s="119"/>
      <c r="D70" s="120"/>
      <c r="E70" s="125"/>
      <c r="F70" s="126"/>
      <c r="G70" s="126"/>
      <c r="H70" s="126"/>
      <c r="I70" s="125"/>
      <c r="J70" s="125"/>
      <c r="K70" s="125"/>
      <c r="L70" s="125"/>
      <c r="M70" s="125"/>
      <c r="N70" s="125"/>
      <c r="O70" s="125"/>
      <c r="P70" s="125"/>
      <c r="Q70" s="125"/>
      <c r="R70" s="125"/>
      <c r="S70" s="126"/>
      <c r="T70" s="126"/>
      <c r="U70" s="126"/>
      <c r="V70" s="126"/>
      <c r="W70" s="126"/>
      <c r="X70" s="125"/>
      <c r="Y70" s="126"/>
      <c r="Z70" s="126"/>
    </row>
    <row r="71" s="105" customFormat="1" ht="35" customHeight="1" spans="1:26">
      <c r="A71" s="134" t="s">
        <v>189</v>
      </c>
      <c r="B71" s="120" t="s">
        <v>327</v>
      </c>
      <c r="C71" s="119"/>
      <c r="D71" s="120"/>
      <c r="E71" s="125"/>
      <c r="F71" s="126"/>
      <c r="G71" s="126"/>
      <c r="H71" s="126"/>
      <c r="I71" s="125"/>
      <c r="J71" s="125"/>
      <c r="K71" s="125"/>
      <c r="L71" s="125"/>
      <c r="M71" s="125"/>
      <c r="N71" s="125"/>
      <c r="O71" s="125"/>
      <c r="P71" s="125"/>
      <c r="Q71" s="125"/>
      <c r="R71" s="125"/>
      <c r="S71" s="126"/>
      <c r="T71" s="126"/>
      <c r="U71" s="126"/>
      <c r="V71" s="126"/>
      <c r="W71" s="126"/>
      <c r="X71" s="125"/>
      <c r="Y71" s="126"/>
      <c r="Z71" s="126"/>
    </row>
    <row r="72" s="105" customFormat="1" ht="35" customHeight="1" spans="1:26">
      <c r="A72" s="134" t="s">
        <v>188</v>
      </c>
      <c r="B72" s="120" t="s">
        <v>141</v>
      </c>
      <c r="C72" s="119"/>
      <c r="D72" s="120"/>
      <c r="E72" s="125"/>
      <c r="F72" s="126"/>
      <c r="G72" s="126"/>
      <c r="H72" s="126"/>
      <c r="I72" s="125"/>
      <c r="J72" s="125"/>
      <c r="K72" s="125"/>
      <c r="L72" s="125"/>
      <c r="M72" s="125"/>
      <c r="N72" s="125"/>
      <c r="O72" s="125"/>
      <c r="P72" s="125"/>
      <c r="Q72" s="125"/>
      <c r="R72" s="125"/>
      <c r="S72" s="126"/>
      <c r="T72" s="126"/>
      <c r="U72" s="126"/>
      <c r="V72" s="126"/>
      <c r="W72" s="126"/>
      <c r="X72" s="125"/>
      <c r="Y72" s="126"/>
      <c r="Z72" s="126"/>
    </row>
    <row r="73" s="105" customFormat="1" ht="35" customHeight="1" spans="1:26">
      <c r="A73" s="134" t="s">
        <v>189</v>
      </c>
      <c r="B73" s="120" t="s">
        <v>143</v>
      </c>
      <c r="C73" s="119"/>
      <c r="D73" s="120"/>
      <c r="E73" s="125"/>
      <c r="F73" s="126"/>
      <c r="G73" s="126"/>
      <c r="H73" s="126"/>
      <c r="I73" s="125"/>
      <c r="J73" s="125"/>
      <c r="K73" s="125"/>
      <c r="L73" s="125"/>
      <c r="M73" s="125"/>
      <c r="N73" s="125"/>
      <c r="O73" s="125"/>
      <c r="P73" s="125"/>
      <c r="Q73" s="125"/>
      <c r="R73" s="125"/>
      <c r="S73" s="126"/>
      <c r="T73" s="126"/>
      <c r="U73" s="126"/>
      <c r="V73" s="126"/>
      <c r="W73" s="126"/>
      <c r="X73" s="125"/>
      <c r="Y73" s="126"/>
      <c r="Z73" s="126"/>
    </row>
    <row r="74" s="105" customFormat="1" ht="35" customHeight="1" spans="1:26">
      <c r="A74" s="134" t="s">
        <v>189</v>
      </c>
      <c r="B74" s="120" t="s">
        <v>145</v>
      </c>
      <c r="C74" s="119"/>
      <c r="D74" s="120"/>
      <c r="E74" s="125"/>
      <c r="F74" s="126"/>
      <c r="G74" s="126"/>
      <c r="H74" s="126"/>
      <c r="I74" s="125"/>
      <c r="J74" s="125"/>
      <c r="K74" s="125"/>
      <c r="L74" s="125"/>
      <c r="M74" s="125"/>
      <c r="N74" s="125"/>
      <c r="O74" s="125"/>
      <c r="P74" s="125"/>
      <c r="Q74" s="125"/>
      <c r="R74" s="125"/>
      <c r="S74" s="126"/>
      <c r="T74" s="126"/>
      <c r="U74" s="126"/>
      <c r="V74" s="126"/>
      <c r="W74" s="126"/>
      <c r="X74" s="125"/>
      <c r="Y74" s="126"/>
      <c r="Z74" s="126"/>
    </row>
    <row r="75" s="105" customFormat="1" ht="35" customHeight="1" spans="1:26">
      <c r="A75" s="134" t="s">
        <v>189</v>
      </c>
      <c r="B75" s="120" t="s">
        <v>147</v>
      </c>
      <c r="C75" s="119"/>
      <c r="D75" s="120"/>
      <c r="E75" s="125"/>
      <c r="F75" s="126"/>
      <c r="G75" s="126"/>
      <c r="H75" s="126"/>
      <c r="I75" s="125"/>
      <c r="J75" s="125"/>
      <c r="K75" s="125"/>
      <c r="L75" s="125"/>
      <c r="M75" s="125"/>
      <c r="N75" s="125"/>
      <c r="O75" s="125"/>
      <c r="P75" s="125"/>
      <c r="Q75" s="125"/>
      <c r="R75" s="125"/>
      <c r="S75" s="126"/>
      <c r="T75" s="126"/>
      <c r="U75" s="126"/>
      <c r="V75" s="126"/>
      <c r="W75" s="126"/>
      <c r="X75" s="125"/>
      <c r="Y75" s="126"/>
      <c r="Z75" s="126"/>
    </row>
    <row r="76" s="105" customFormat="1" ht="35" customHeight="1" spans="1:26">
      <c r="A76" s="134" t="s">
        <v>188</v>
      </c>
      <c r="B76" s="120" t="s">
        <v>151</v>
      </c>
      <c r="C76" s="119"/>
      <c r="D76" s="120"/>
      <c r="E76" s="125"/>
      <c r="F76" s="126"/>
      <c r="G76" s="126"/>
      <c r="H76" s="126"/>
      <c r="I76" s="125"/>
      <c r="J76" s="125"/>
      <c r="K76" s="125"/>
      <c r="L76" s="125"/>
      <c r="M76" s="125"/>
      <c r="N76" s="125"/>
      <c r="O76" s="125"/>
      <c r="P76" s="125"/>
      <c r="Q76" s="125"/>
      <c r="R76" s="125"/>
      <c r="S76" s="126"/>
      <c r="T76" s="126"/>
      <c r="U76" s="126"/>
      <c r="V76" s="126"/>
      <c r="W76" s="126"/>
      <c r="X76" s="125"/>
      <c r="Y76" s="126"/>
      <c r="Z76" s="126"/>
    </row>
    <row r="77" s="105" customFormat="1" ht="35" customHeight="1" spans="1:26">
      <c r="A77" s="134" t="s">
        <v>189</v>
      </c>
      <c r="B77" s="120" t="s">
        <v>151</v>
      </c>
      <c r="C77" s="119"/>
      <c r="D77" s="120"/>
      <c r="E77" s="125"/>
      <c r="F77" s="126"/>
      <c r="G77" s="126"/>
      <c r="H77" s="126"/>
      <c r="I77" s="125"/>
      <c r="J77" s="125"/>
      <c r="K77" s="125"/>
      <c r="L77" s="125"/>
      <c r="M77" s="125"/>
      <c r="N77" s="125"/>
      <c r="O77" s="125"/>
      <c r="P77" s="125"/>
      <c r="Q77" s="125"/>
      <c r="R77" s="125"/>
      <c r="S77" s="126"/>
      <c r="T77" s="126"/>
      <c r="U77" s="126"/>
      <c r="V77" s="126"/>
      <c r="W77" s="126"/>
      <c r="X77" s="125"/>
      <c r="Y77" s="126"/>
      <c r="Z77" s="126"/>
    </row>
    <row r="78" s="104" customFormat="1" ht="35" customHeight="1" spans="1:26">
      <c r="A78" s="119" t="s">
        <v>187</v>
      </c>
      <c r="B78" s="120" t="s">
        <v>154</v>
      </c>
      <c r="C78" s="119"/>
      <c r="D78" s="120"/>
      <c r="E78" s="132"/>
      <c r="F78" s="133"/>
      <c r="G78" s="133"/>
      <c r="H78" s="133"/>
      <c r="I78" s="132">
        <f t="shared" ref="I78:R78" si="17">I79+I91+I104</f>
        <v>0</v>
      </c>
      <c r="J78" s="132">
        <f t="shared" si="17"/>
        <v>0</v>
      </c>
      <c r="K78" s="132">
        <f t="shared" si="17"/>
        <v>10</v>
      </c>
      <c r="L78" s="132">
        <f t="shared" si="17"/>
        <v>0</v>
      </c>
      <c r="M78" s="132">
        <f t="shared" si="17"/>
        <v>0</v>
      </c>
      <c r="N78" s="132">
        <f t="shared" si="17"/>
        <v>0</v>
      </c>
      <c r="O78" s="132">
        <f t="shared" si="17"/>
        <v>0</v>
      </c>
      <c r="P78" s="132">
        <f t="shared" si="17"/>
        <v>0</v>
      </c>
      <c r="Q78" s="132">
        <f t="shared" si="17"/>
        <v>11588</v>
      </c>
      <c r="R78" s="132">
        <f t="shared" si="17"/>
        <v>41657</v>
      </c>
      <c r="S78" s="133"/>
      <c r="T78" s="133"/>
      <c r="U78" s="133"/>
      <c r="V78" s="133"/>
      <c r="W78" s="133"/>
      <c r="X78" s="132">
        <f>X79+X91+X104</f>
        <v>2425</v>
      </c>
      <c r="Y78" s="133"/>
      <c r="Z78" s="133"/>
    </row>
    <row r="79" s="104" customFormat="1" ht="35" customHeight="1" spans="1:26">
      <c r="A79" s="119" t="s">
        <v>188</v>
      </c>
      <c r="B79" s="120" t="s">
        <v>328</v>
      </c>
      <c r="C79" s="119"/>
      <c r="D79" s="120"/>
      <c r="E79" s="132"/>
      <c r="F79" s="133"/>
      <c r="G79" s="133"/>
      <c r="H79" s="133"/>
      <c r="I79" s="132">
        <f t="shared" ref="I79:R79" si="18">I80+I81+I82+I83+I86+I87+I88+I89+I90</f>
        <v>0</v>
      </c>
      <c r="J79" s="132">
        <f t="shared" si="18"/>
        <v>0</v>
      </c>
      <c r="K79" s="132">
        <f t="shared" si="18"/>
        <v>2</v>
      </c>
      <c r="L79" s="132">
        <f t="shared" si="18"/>
        <v>0</v>
      </c>
      <c r="M79" s="132">
        <f t="shared" si="18"/>
        <v>0</v>
      </c>
      <c r="N79" s="132">
        <f t="shared" si="18"/>
        <v>0</v>
      </c>
      <c r="O79" s="132">
        <f t="shared" si="18"/>
        <v>0</v>
      </c>
      <c r="P79" s="132">
        <f t="shared" si="18"/>
        <v>0</v>
      </c>
      <c r="Q79" s="132">
        <f t="shared" si="18"/>
        <v>1004</v>
      </c>
      <c r="R79" s="132">
        <f t="shared" si="18"/>
        <v>3421</v>
      </c>
      <c r="S79" s="133"/>
      <c r="T79" s="133"/>
      <c r="U79" s="133"/>
      <c r="V79" s="133"/>
      <c r="W79" s="133"/>
      <c r="X79" s="132">
        <f>X80+X81+X82+X83+X86+X87+X88+X89+X90</f>
        <v>605</v>
      </c>
      <c r="Y79" s="133"/>
      <c r="Z79" s="133"/>
    </row>
    <row r="80" s="104" customFormat="1" ht="43" customHeight="1" spans="1:26">
      <c r="A80" s="119" t="s">
        <v>189</v>
      </c>
      <c r="B80" s="120" t="s">
        <v>17</v>
      </c>
      <c r="C80" s="119"/>
      <c r="D80" s="120"/>
      <c r="E80" s="132"/>
      <c r="F80" s="133"/>
      <c r="G80" s="133"/>
      <c r="H80" s="133"/>
      <c r="I80" s="132"/>
      <c r="J80" s="132"/>
      <c r="K80" s="132"/>
      <c r="L80" s="132"/>
      <c r="M80" s="132"/>
      <c r="N80" s="132"/>
      <c r="O80" s="132"/>
      <c r="P80" s="132"/>
      <c r="Q80" s="132"/>
      <c r="R80" s="132"/>
      <c r="S80" s="133"/>
      <c r="T80" s="133"/>
      <c r="U80" s="133"/>
      <c r="V80" s="133"/>
      <c r="W80" s="133"/>
      <c r="X80" s="132"/>
      <c r="Y80" s="133"/>
      <c r="Z80" s="133"/>
    </row>
    <row r="81" s="104" customFormat="1" ht="43" customHeight="1" spans="1:26">
      <c r="A81" s="119" t="s">
        <v>189</v>
      </c>
      <c r="B81" s="120" t="s">
        <v>329</v>
      </c>
      <c r="C81" s="119"/>
      <c r="D81" s="120"/>
      <c r="E81" s="132"/>
      <c r="F81" s="133"/>
      <c r="G81" s="133"/>
      <c r="H81" s="133"/>
      <c r="I81" s="132"/>
      <c r="J81" s="132"/>
      <c r="K81" s="132"/>
      <c r="L81" s="132"/>
      <c r="M81" s="132"/>
      <c r="N81" s="132"/>
      <c r="O81" s="132"/>
      <c r="P81" s="132"/>
      <c r="Q81" s="132"/>
      <c r="R81" s="132"/>
      <c r="S81" s="132"/>
      <c r="T81" s="132"/>
      <c r="U81" s="132"/>
      <c r="V81" s="132"/>
      <c r="W81" s="132"/>
      <c r="X81" s="132"/>
      <c r="Y81" s="133"/>
      <c r="Z81" s="133"/>
    </row>
    <row r="82" s="104" customFormat="1" ht="43" customHeight="1" spans="1:26">
      <c r="A82" s="119" t="s">
        <v>189</v>
      </c>
      <c r="B82" s="120" t="s">
        <v>23</v>
      </c>
      <c r="C82" s="119"/>
      <c r="D82" s="120"/>
      <c r="E82" s="132"/>
      <c r="F82" s="133"/>
      <c r="G82" s="133"/>
      <c r="H82" s="133"/>
      <c r="I82" s="132"/>
      <c r="J82" s="132"/>
      <c r="K82" s="132"/>
      <c r="L82" s="132"/>
      <c r="M82" s="132"/>
      <c r="N82" s="132"/>
      <c r="O82" s="132"/>
      <c r="P82" s="132"/>
      <c r="Q82" s="132"/>
      <c r="R82" s="132"/>
      <c r="S82" s="133"/>
      <c r="T82" s="133"/>
      <c r="U82" s="133"/>
      <c r="V82" s="133"/>
      <c r="W82" s="133"/>
      <c r="X82" s="132"/>
      <c r="Y82" s="133"/>
      <c r="Z82" s="133"/>
    </row>
    <row r="83" s="104" customFormat="1" ht="75" customHeight="1" spans="1:26">
      <c r="A83" s="119" t="s">
        <v>189</v>
      </c>
      <c r="B83" s="120" t="s">
        <v>26</v>
      </c>
      <c r="C83" s="119"/>
      <c r="D83" s="120"/>
      <c r="E83" s="132"/>
      <c r="F83" s="133"/>
      <c r="G83" s="133"/>
      <c r="H83" s="133"/>
      <c r="I83" s="132">
        <f t="shared" ref="I83:AJ83" si="19">SUM(I84:I85)</f>
        <v>0</v>
      </c>
      <c r="J83" s="132">
        <f t="shared" si="19"/>
        <v>0</v>
      </c>
      <c r="K83" s="132">
        <f t="shared" si="19"/>
        <v>2</v>
      </c>
      <c r="L83" s="132">
        <f t="shared" si="19"/>
        <v>0</v>
      </c>
      <c r="M83" s="132">
        <f t="shared" si="19"/>
        <v>0</v>
      </c>
      <c r="N83" s="132">
        <f t="shared" si="19"/>
        <v>0</v>
      </c>
      <c r="O83" s="132">
        <f t="shared" si="19"/>
        <v>0</v>
      </c>
      <c r="P83" s="132">
        <f t="shared" si="19"/>
        <v>0</v>
      </c>
      <c r="Q83" s="132">
        <f t="shared" si="19"/>
        <v>1004</v>
      </c>
      <c r="R83" s="132">
        <f t="shared" si="19"/>
        <v>3421</v>
      </c>
      <c r="S83" s="132"/>
      <c r="T83" s="132"/>
      <c r="U83" s="132"/>
      <c r="V83" s="132"/>
      <c r="W83" s="132"/>
      <c r="X83" s="132">
        <f t="shared" si="19"/>
        <v>605</v>
      </c>
      <c r="Y83" s="133"/>
      <c r="Z83" s="133"/>
    </row>
    <row r="84" s="106" customFormat="1" ht="406" customHeight="1" spans="1:26">
      <c r="A84" s="129">
        <v>13</v>
      </c>
      <c r="B84" s="128" t="s">
        <v>330</v>
      </c>
      <c r="C84" s="131" t="s">
        <v>196</v>
      </c>
      <c r="D84" s="160" t="s">
        <v>331</v>
      </c>
      <c r="E84" s="131" t="s">
        <v>198</v>
      </c>
      <c r="F84" s="130" t="s">
        <v>199</v>
      </c>
      <c r="G84" s="136" t="s">
        <v>332</v>
      </c>
      <c r="H84" s="130" t="s">
        <v>333</v>
      </c>
      <c r="I84" s="135"/>
      <c r="J84" s="135"/>
      <c r="K84" s="135">
        <v>1</v>
      </c>
      <c r="L84" s="135"/>
      <c r="M84" s="135"/>
      <c r="N84" s="135"/>
      <c r="O84" s="135"/>
      <c r="P84" s="135"/>
      <c r="Q84" s="135">
        <v>957</v>
      </c>
      <c r="R84" s="131">
        <v>3262</v>
      </c>
      <c r="S84" s="135" t="s">
        <v>334</v>
      </c>
      <c r="T84" s="135" t="s">
        <v>335</v>
      </c>
      <c r="U84" s="130" t="s">
        <v>314</v>
      </c>
      <c r="V84" s="136" t="s">
        <v>315</v>
      </c>
      <c r="W84" s="136" t="s">
        <v>316</v>
      </c>
      <c r="X84" s="131">
        <v>305</v>
      </c>
      <c r="Y84" s="135" t="s">
        <v>336</v>
      </c>
      <c r="Z84" s="135" t="s">
        <v>337</v>
      </c>
    </row>
    <row r="85" s="106" customFormat="1" ht="307" customHeight="1" spans="1:26">
      <c r="A85" s="129">
        <v>14</v>
      </c>
      <c r="B85" s="128" t="s">
        <v>338</v>
      </c>
      <c r="C85" s="131" t="s">
        <v>196</v>
      </c>
      <c r="D85" s="130" t="s">
        <v>339</v>
      </c>
      <c r="E85" s="131" t="s">
        <v>198</v>
      </c>
      <c r="F85" s="130" t="s">
        <v>340</v>
      </c>
      <c r="G85" s="130" t="s">
        <v>341</v>
      </c>
      <c r="H85" s="130" t="s">
        <v>342</v>
      </c>
      <c r="I85" s="135"/>
      <c r="J85" s="135"/>
      <c r="K85" s="135">
        <v>1</v>
      </c>
      <c r="L85" s="135"/>
      <c r="M85" s="135"/>
      <c r="N85" s="135"/>
      <c r="O85" s="135"/>
      <c r="P85" s="135"/>
      <c r="Q85" s="135">
        <v>47</v>
      </c>
      <c r="R85" s="131">
        <v>159</v>
      </c>
      <c r="S85" s="130" t="s">
        <v>343</v>
      </c>
      <c r="T85" s="166" t="s">
        <v>344</v>
      </c>
      <c r="U85" s="130" t="s">
        <v>314</v>
      </c>
      <c r="V85" s="136" t="s">
        <v>315</v>
      </c>
      <c r="W85" s="136" t="s">
        <v>316</v>
      </c>
      <c r="X85" s="131">
        <v>300</v>
      </c>
      <c r="Y85" s="130" t="s">
        <v>345</v>
      </c>
      <c r="Z85" s="130" t="s">
        <v>346</v>
      </c>
    </row>
    <row r="86" s="105" customFormat="1" ht="103" customHeight="1" spans="1:26">
      <c r="A86" s="134" t="s">
        <v>189</v>
      </c>
      <c r="B86" s="120" t="s">
        <v>347</v>
      </c>
      <c r="C86" s="119"/>
      <c r="D86" s="120"/>
      <c r="E86" s="125"/>
      <c r="F86" s="126"/>
      <c r="G86" s="126"/>
      <c r="H86" s="126"/>
      <c r="I86" s="125"/>
      <c r="J86" s="125"/>
      <c r="K86" s="125"/>
      <c r="L86" s="125"/>
      <c r="M86" s="125"/>
      <c r="N86" s="125"/>
      <c r="O86" s="125"/>
      <c r="P86" s="125"/>
      <c r="Q86" s="125"/>
      <c r="R86" s="125"/>
      <c r="S86" s="125"/>
      <c r="T86" s="125"/>
      <c r="U86" s="125"/>
      <c r="V86" s="125"/>
      <c r="W86" s="125"/>
      <c r="X86" s="125"/>
      <c r="Y86" s="126"/>
      <c r="Z86" s="126"/>
    </row>
    <row r="87" s="105" customFormat="1" ht="108" customHeight="1" spans="1:26">
      <c r="A87" s="134" t="s">
        <v>189</v>
      </c>
      <c r="B87" s="120" t="s">
        <v>348</v>
      </c>
      <c r="C87" s="119"/>
      <c r="D87" s="120"/>
      <c r="E87" s="125"/>
      <c r="F87" s="126"/>
      <c r="G87" s="126"/>
      <c r="H87" s="126"/>
      <c r="I87" s="125"/>
      <c r="J87" s="125"/>
      <c r="K87" s="125"/>
      <c r="L87" s="125"/>
      <c r="M87" s="125"/>
      <c r="N87" s="125"/>
      <c r="O87" s="125"/>
      <c r="P87" s="125"/>
      <c r="Q87" s="125"/>
      <c r="R87" s="125"/>
      <c r="S87" s="126"/>
      <c r="T87" s="126"/>
      <c r="U87" s="126"/>
      <c r="V87" s="126"/>
      <c r="W87" s="126"/>
      <c r="X87" s="125"/>
      <c r="Y87" s="126"/>
      <c r="Z87" s="126"/>
    </row>
    <row r="88" s="105" customFormat="1" ht="147" customHeight="1" spans="1:26">
      <c r="A88" s="134" t="s">
        <v>189</v>
      </c>
      <c r="B88" s="120" t="s">
        <v>349</v>
      </c>
      <c r="C88" s="119"/>
      <c r="D88" s="120"/>
      <c r="E88" s="125"/>
      <c r="F88" s="126"/>
      <c r="G88" s="126"/>
      <c r="H88" s="126"/>
      <c r="I88" s="125"/>
      <c r="J88" s="125"/>
      <c r="K88" s="125"/>
      <c r="L88" s="125"/>
      <c r="M88" s="125"/>
      <c r="N88" s="125"/>
      <c r="O88" s="125"/>
      <c r="P88" s="125"/>
      <c r="Q88" s="125"/>
      <c r="R88" s="125"/>
      <c r="S88" s="126"/>
      <c r="T88" s="126"/>
      <c r="U88" s="126"/>
      <c r="V88" s="126"/>
      <c r="W88" s="126"/>
      <c r="X88" s="125"/>
      <c r="Y88" s="126"/>
      <c r="Z88" s="126"/>
    </row>
    <row r="89" s="105" customFormat="1" ht="79" customHeight="1" spans="1:26">
      <c r="A89" s="134" t="s">
        <v>189</v>
      </c>
      <c r="B89" s="120" t="s">
        <v>36</v>
      </c>
      <c r="C89" s="119"/>
      <c r="D89" s="120"/>
      <c r="E89" s="125"/>
      <c r="F89" s="126"/>
      <c r="G89" s="126"/>
      <c r="H89" s="126"/>
      <c r="I89" s="125"/>
      <c r="J89" s="125"/>
      <c r="K89" s="125"/>
      <c r="L89" s="125"/>
      <c r="M89" s="125"/>
      <c r="N89" s="125"/>
      <c r="O89" s="125"/>
      <c r="P89" s="125"/>
      <c r="Q89" s="125"/>
      <c r="R89" s="125"/>
      <c r="S89" s="126"/>
      <c r="T89" s="126"/>
      <c r="U89" s="126"/>
      <c r="V89" s="126"/>
      <c r="W89" s="126"/>
      <c r="X89" s="125"/>
      <c r="Y89" s="126"/>
      <c r="Z89" s="126"/>
    </row>
    <row r="90" s="105" customFormat="1" ht="30" customHeight="1" spans="1:26">
      <c r="A90" s="134" t="s">
        <v>189</v>
      </c>
      <c r="B90" s="120" t="s">
        <v>115</v>
      </c>
      <c r="C90" s="119"/>
      <c r="D90" s="120"/>
      <c r="E90" s="125"/>
      <c r="F90" s="126"/>
      <c r="G90" s="126"/>
      <c r="H90" s="126"/>
      <c r="I90" s="125"/>
      <c r="J90" s="125"/>
      <c r="K90" s="125"/>
      <c r="L90" s="125"/>
      <c r="M90" s="125"/>
      <c r="N90" s="125"/>
      <c r="O90" s="125"/>
      <c r="P90" s="125"/>
      <c r="Q90" s="125"/>
      <c r="R90" s="125"/>
      <c r="S90" s="126"/>
      <c r="T90" s="126"/>
      <c r="U90" s="126"/>
      <c r="V90" s="126"/>
      <c r="W90" s="126"/>
      <c r="X90" s="125"/>
      <c r="Y90" s="126"/>
      <c r="Z90" s="126"/>
    </row>
    <row r="91" s="104" customFormat="1" ht="30" customHeight="1" spans="1:26">
      <c r="A91" s="119" t="s">
        <v>188</v>
      </c>
      <c r="B91" s="120" t="s">
        <v>43</v>
      </c>
      <c r="C91" s="119"/>
      <c r="D91" s="120"/>
      <c r="E91" s="132"/>
      <c r="F91" s="133"/>
      <c r="G91" s="133"/>
      <c r="H91" s="133"/>
      <c r="I91" s="132">
        <f t="shared" ref="I91:R91" si="20">I92+I93+I94+I96</f>
        <v>0</v>
      </c>
      <c r="J91" s="132">
        <f t="shared" si="20"/>
        <v>0</v>
      </c>
      <c r="K91" s="132">
        <f t="shared" si="20"/>
        <v>8</v>
      </c>
      <c r="L91" s="132">
        <f t="shared" si="20"/>
        <v>0</v>
      </c>
      <c r="M91" s="132">
        <f t="shared" si="20"/>
        <v>0</v>
      </c>
      <c r="N91" s="132">
        <f t="shared" si="20"/>
        <v>0</v>
      </c>
      <c r="O91" s="132">
        <f t="shared" si="20"/>
        <v>0</v>
      </c>
      <c r="P91" s="132">
        <f t="shared" si="20"/>
        <v>0</v>
      </c>
      <c r="Q91" s="132">
        <f t="shared" si="20"/>
        <v>10584</v>
      </c>
      <c r="R91" s="132">
        <f t="shared" si="20"/>
        <v>38236</v>
      </c>
      <c r="S91" s="133"/>
      <c r="T91" s="133"/>
      <c r="U91" s="133"/>
      <c r="V91" s="133"/>
      <c r="W91" s="133"/>
      <c r="X91" s="132">
        <f>X92+X93+X94+X96</f>
        <v>1820</v>
      </c>
      <c r="Y91" s="133"/>
      <c r="Z91" s="133"/>
    </row>
    <row r="92" s="104" customFormat="1" ht="81" customHeight="1" spans="1:26">
      <c r="A92" s="119" t="s">
        <v>189</v>
      </c>
      <c r="B92" s="120" t="s">
        <v>46</v>
      </c>
      <c r="C92" s="119"/>
      <c r="D92" s="120"/>
      <c r="E92" s="132"/>
      <c r="F92" s="133"/>
      <c r="G92" s="133"/>
      <c r="H92" s="133"/>
      <c r="I92" s="132"/>
      <c r="J92" s="132"/>
      <c r="K92" s="132"/>
      <c r="L92" s="132"/>
      <c r="M92" s="132"/>
      <c r="N92" s="132"/>
      <c r="O92" s="132"/>
      <c r="P92" s="132"/>
      <c r="Q92" s="132"/>
      <c r="R92" s="132"/>
      <c r="S92" s="133"/>
      <c r="T92" s="133"/>
      <c r="U92" s="133"/>
      <c r="V92" s="133"/>
      <c r="W92" s="133"/>
      <c r="X92" s="132"/>
      <c r="Y92" s="133"/>
      <c r="Z92" s="133"/>
    </row>
    <row r="93" s="104" customFormat="1" ht="75" customHeight="1" spans="1:26">
      <c r="A93" s="119" t="s">
        <v>189</v>
      </c>
      <c r="B93" s="120" t="s">
        <v>48</v>
      </c>
      <c r="C93" s="119"/>
      <c r="D93" s="120"/>
      <c r="E93" s="132"/>
      <c r="F93" s="133"/>
      <c r="G93" s="133"/>
      <c r="H93" s="133"/>
      <c r="I93" s="132"/>
      <c r="J93" s="132"/>
      <c r="K93" s="132"/>
      <c r="L93" s="132"/>
      <c r="M93" s="132"/>
      <c r="N93" s="132"/>
      <c r="O93" s="132"/>
      <c r="P93" s="132"/>
      <c r="Q93" s="132"/>
      <c r="R93" s="132"/>
      <c r="S93" s="132"/>
      <c r="T93" s="132"/>
      <c r="U93" s="132"/>
      <c r="V93" s="132"/>
      <c r="W93" s="132"/>
      <c r="X93" s="132"/>
      <c r="Y93" s="133"/>
      <c r="Z93" s="133"/>
    </row>
    <row r="94" s="104" customFormat="1" ht="63" customHeight="1" spans="1:26">
      <c r="A94" s="119" t="s">
        <v>189</v>
      </c>
      <c r="B94" s="120" t="s">
        <v>51</v>
      </c>
      <c r="C94" s="119"/>
      <c r="D94" s="120"/>
      <c r="E94" s="132"/>
      <c r="F94" s="133"/>
      <c r="G94" s="133"/>
      <c r="H94" s="133"/>
      <c r="I94" s="132">
        <f>I95</f>
        <v>0</v>
      </c>
      <c r="J94" s="132">
        <f t="shared" ref="J94:X94" si="21">J95</f>
        <v>0</v>
      </c>
      <c r="K94" s="132">
        <f t="shared" si="21"/>
        <v>1</v>
      </c>
      <c r="L94" s="132">
        <f t="shared" si="21"/>
        <v>0</v>
      </c>
      <c r="M94" s="132">
        <f t="shared" si="21"/>
        <v>0</v>
      </c>
      <c r="N94" s="132">
        <f t="shared" si="21"/>
        <v>0</v>
      </c>
      <c r="O94" s="132">
        <f t="shared" si="21"/>
        <v>0</v>
      </c>
      <c r="P94" s="132">
        <f t="shared" si="21"/>
        <v>0</v>
      </c>
      <c r="Q94" s="132">
        <f t="shared" si="21"/>
        <v>8800</v>
      </c>
      <c r="R94" s="132">
        <f t="shared" si="21"/>
        <v>32000</v>
      </c>
      <c r="S94" s="132"/>
      <c r="T94" s="132"/>
      <c r="U94" s="132"/>
      <c r="V94" s="132"/>
      <c r="W94" s="132"/>
      <c r="X94" s="132">
        <f t="shared" si="21"/>
        <v>285</v>
      </c>
      <c r="Y94" s="133"/>
      <c r="Z94" s="133"/>
    </row>
    <row r="95" s="104" customFormat="1" ht="273" customHeight="1" spans="1:26">
      <c r="A95" s="134">
        <v>15</v>
      </c>
      <c r="B95" s="128" t="s">
        <v>350</v>
      </c>
      <c r="C95" s="161" t="s">
        <v>196</v>
      </c>
      <c r="D95" s="136" t="s">
        <v>351</v>
      </c>
      <c r="E95" s="162" t="s">
        <v>198</v>
      </c>
      <c r="F95" s="130" t="s">
        <v>199</v>
      </c>
      <c r="G95" s="136" t="s">
        <v>352</v>
      </c>
      <c r="H95" s="136" t="s">
        <v>353</v>
      </c>
      <c r="I95" s="132"/>
      <c r="J95" s="132"/>
      <c r="K95" s="132">
        <v>1</v>
      </c>
      <c r="L95" s="132"/>
      <c r="M95" s="132"/>
      <c r="N95" s="132"/>
      <c r="O95" s="132"/>
      <c r="P95" s="132"/>
      <c r="Q95" s="135">
        <v>8800</v>
      </c>
      <c r="R95" s="135">
        <v>32000</v>
      </c>
      <c r="S95" s="167" t="s">
        <v>354</v>
      </c>
      <c r="T95" s="130" t="s">
        <v>355</v>
      </c>
      <c r="U95" s="167" t="s">
        <v>354</v>
      </c>
      <c r="V95" s="130" t="s">
        <v>355</v>
      </c>
      <c r="W95" s="136" t="s">
        <v>243</v>
      </c>
      <c r="X95" s="135">
        <v>285</v>
      </c>
      <c r="Y95" s="136" t="s">
        <v>356</v>
      </c>
      <c r="Z95" s="136" t="s">
        <v>357</v>
      </c>
    </row>
    <row r="96" s="104" customFormat="1" ht="75" customHeight="1" spans="1:26">
      <c r="A96" s="119" t="s">
        <v>189</v>
      </c>
      <c r="B96" s="120" t="s">
        <v>54</v>
      </c>
      <c r="C96" s="119"/>
      <c r="D96" s="120"/>
      <c r="E96" s="132"/>
      <c r="F96" s="133"/>
      <c r="G96" s="133"/>
      <c r="H96" s="133"/>
      <c r="I96" s="132">
        <f t="shared" ref="I96:AJ96" si="22">SUM(I97:I103)</f>
        <v>0</v>
      </c>
      <c r="J96" s="132">
        <f t="shared" si="22"/>
        <v>0</v>
      </c>
      <c r="K96" s="132">
        <f t="shared" si="22"/>
        <v>7</v>
      </c>
      <c r="L96" s="132">
        <f t="shared" si="22"/>
        <v>0</v>
      </c>
      <c r="M96" s="132">
        <f t="shared" si="22"/>
        <v>0</v>
      </c>
      <c r="N96" s="132">
        <f t="shared" si="22"/>
        <v>0</v>
      </c>
      <c r="O96" s="132">
        <f t="shared" si="22"/>
        <v>0</v>
      </c>
      <c r="P96" s="132">
        <f t="shared" si="22"/>
        <v>0</v>
      </c>
      <c r="Q96" s="132">
        <f t="shared" si="22"/>
        <v>1784</v>
      </c>
      <c r="R96" s="132">
        <f t="shared" si="22"/>
        <v>6236</v>
      </c>
      <c r="S96" s="132"/>
      <c r="T96" s="132"/>
      <c r="U96" s="132"/>
      <c r="V96" s="132"/>
      <c r="W96" s="132"/>
      <c r="X96" s="132">
        <f t="shared" si="22"/>
        <v>1535</v>
      </c>
      <c r="Y96" s="133"/>
      <c r="Z96" s="133"/>
    </row>
    <row r="97" s="106" customFormat="1" ht="216" customHeight="1" spans="1:26">
      <c r="A97" s="163">
        <v>16</v>
      </c>
      <c r="B97" s="128" t="s">
        <v>358</v>
      </c>
      <c r="C97" s="161" t="s">
        <v>196</v>
      </c>
      <c r="D97" s="164" t="s">
        <v>359</v>
      </c>
      <c r="E97" s="165" t="s">
        <v>198</v>
      </c>
      <c r="F97" s="165" t="s">
        <v>311</v>
      </c>
      <c r="G97" s="136" t="s">
        <v>360</v>
      </c>
      <c r="H97" s="136" t="s">
        <v>361</v>
      </c>
      <c r="I97" s="135"/>
      <c r="J97" s="135"/>
      <c r="K97" s="135">
        <v>1</v>
      </c>
      <c r="L97" s="135"/>
      <c r="M97" s="135"/>
      <c r="N97" s="135"/>
      <c r="O97" s="135"/>
      <c r="P97" s="135"/>
      <c r="Q97" s="135">
        <v>348</v>
      </c>
      <c r="R97" s="135">
        <v>1159</v>
      </c>
      <c r="S97" s="136" t="s">
        <v>362</v>
      </c>
      <c r="T97" s="130" t="s">
        <v>252</v>
      </c>
      <c r="U97" s="136" t="s">
        <v>216</v>
      </c>
      <c r="V97" s="136" t="s">
        <v>205</v>
      </c>
      <c r="W97" s="136" t="s">
        <v>206</v>
      </c>
      <c r="X97" s="135">
        <v>100</v>
      </c>
      <c r="Y97" s="136" t="s">
        <v>363</v>
      </c>
      <c r="Z97" s="136" t="s">
        <v>364</v>
      </c>
    </row>
    <row r="98" s="106" customFormat="1" ht="252" customHeight="1" spans="1:26">
      <c r="A98" s="129">
        <v>17</v>
      </c>
      <c r="B98" s="128" t="s">
        <v>365</v>
      </c>
      <c r="C98" s="131" t="s">
        <v>196</v>
      </c>
      <c r="D98" s="130" t="s">
        <v>366</v>
      </c>
      <c r="E98" s="135" t="s">
        <v>198</v>
      </c>
      <c r="F98" s="135" t="s">
        <v>311</v>
      </c>
      <c r="G98" s="136" t="s">
        <v>367</v>
      </c>
      <c r="H98" s="136" t="s">
        <v>368</v>
      </c>
      <c r="I98" s="135"/>
      <c r="J98" s="135"/>
      <c r="K98" s="135">
        <v>1</v>
      </c>
      <c r="L98" s="135"/>
      <c r="M98" s="135"/>
      <c r="N98" s="135"/>
      <c r="O98" s="135"/>
      <c r="P98" s="135"/>
      <c r="Q98" s="135">
        <v>170</v>
      </c>
      <c r="R98" s="135">
        <v>677</v>
      </c>
      <c r="S98" s="136" t="s">
        <v>343</v>
      </c>
      <c r="T98" s="136" t="s">
        <v>344</v>
      </c>
      <c r="U98" s="136" t="s">
        <v>216</v>
      </c>
      <c r="V98" s="136" t="s">
        <v>205</v>
      </c>
      <c r="W98" s="136" t="s">
        <v>206</v>
      </c>
      <c r="X98" s="135">
        <v>120</v>
      </c>
      <c r="Y98" s="136" t="s">
        <v>363</v>
      </c>
      <c r="Z98" s="136" t="s">
        <v>364</v>
      </c>
    </row>
    <row r="99" s="106" customFormat="1" ht="246" customHeight="1" spans="1:26">
      <c r="A99" s="129">
        <v>18</v>
      </c>
      <c r="B99" s="128" t="s">
        <v>369</v>
      </c>
      <c r="C99" s="165" t="s">
        <v>196</v>
      </c>
      <c r="D99" s="150" t="s">
        <v>370</v>
      </c>
      <c r="E99" s="165" t="s">
        <v>198</v>
      </c>
      <c r="F99" s="165" t="s">
        <v>311</v>
      </c>
      <c r="G99" s="136" t="s">
        <v>371</v>
      </c>
      <c r="H99" s="136" t="s">
        <v>372</v>
      </c>
      <c r="I99" s="135"/>
      <c r="J99" s="135"/>
      <c r="K99" s="135">
        <v>1</v>
      </c>
      <c r="L99" s="135"/>
      <c r="M99" s="135"/>
      <c r="N99" s="135"/>
      <c r="O99" s="135"/>
      <c r="P99" s="135"/>
      <c r="Q99" s="135">
        <v>140</v>
      </c>
      <c r="R99" s="135">
        <v>350</v>
      </c>
      <c r="S99" s="136" t="s">
        <v>239</v>
      </c>
      <c r="T99" s="136" t="s">
        <v>240</v>
      </c>
      <c r="U99" s="136" t="s">
        <v>216</v>
      </c>
      <c r="V99" s="136" t="s">
        <v>205</v>
      </c>
      <c r="W99" s="136" t="s">
        <v>206</v>
      </c>
      <c r="X99" s="135">
        <v>100</v>
      </c>
      <c r="Y99" s="136" t="s">
        <v>363</v>
      </c>
      <c r="Z99" s="136" t="s">
        <v>363</v>
      </c>
    </row>
    <row r="100" s="106" customFormat="1" ht="211" customHeight="1" spans="1:26">
      <c r="A100" s="163">
        <v>19</v>
      </c>
      <c r="B100" s="128" t="s">
        <v>373</v>
      </c>
      <c r="C100" s="161" t="s">
        <v>196</v>
      </c>
      <c r="D100" s="164" t="s">
        <v>374</v>
      </c>
      <c r="E100" s="165" t="s">
        <v>198</v>
      </c>
      <c r="F100" s="150" t="s">
        <v>375</v>
      </c>
      <c r="G100" s="136" t="s">
        <v>376</v>
      </c>
      <c r="H100" s="136" t="s">
        <v>377</v>
      </c>
      <c r="I100" s="135"/>
      <c r="J100" s="135"/>
      <c r="K100" s="135">
        <v>1</v>
      </c>
      <c r="L100" s="135"/>
      <c r="M100" s="135"/>
      <c r="N100" s="135"/>
      <c r="O100" s="135"/>
      <c r="P100" s="135"/>
      <c r="Q100" s="135">
        <v>378</v>
      </c>
      <c r="R100" s="135">
        <v>1420</v>
      </c>
      <c r="S100" s="136" t="s">
        <v>287</v>
      </c>
      <c r="T100" s="130" t="s">
        <v>288</v>
      </c>
      <c r="U100" s="136" t="s">
        <v>216</v>
      </c>
      <c r="V100" s="136" t="s">
        <v>205</v>
      </c>
      <c r="W100" s="136" t="s">
        <v>206</v>
      </c>
      <c r="X100" s="135">
        <v>300</v>
      </c>
      <c r="Y100" s="136" t="s">
        <v>363</v>
      </c>
      <c r="Z100" s="136" t="s">
        <v>378</v>
      </c>
    </row>
    <row r="101" s="106" customFormat="1" ht="211" customHeight="1" spans="1:26">
      <c r="A101" s="163">
        <v>20</v>
      </c>
      <c r="B101" s="128" t="s">
        <v>379</v>
      </c>
      <c r="C101" s="161" t="s">
        <v>196</v>
      </c>
      <c r="D101" s="164" t="s">
        <v>380</v>
      </c>
      <c r="E101" s="165" t="s">
        <v>198</v>
      </c>
      <c r="F101" s="150" t="s">
        <v>375</v>
      </c>
      <c r="G101" s="136" t="s">
        <v>381</v>
      </c>
      <c r="H101" s="136" t="s">
        <v>382</v>
      </c>
      <c r="I101" s="135"/>
      <c r="J101" s="135"/>
      <c r="K101" s="135">
        <v>1</v>
      </c>
      <c r="L101" s="135"/>
      <c r="M101" s="135"/>
      <c r="N101" s="135"/>
      <c r="O101" s="135"/>
      <c r="P101" s="135"/>
      <c r="Q101" s="135">
        <v>223</v>
      </c>
      <c r="R101" s="135">
        <v>782</v>
      </c>
      <c r="S101" s="136" t="s">
        <v>383</v>
      </c>
      <c r="T101" s="128" t="s">
        <v>384</v>
      </c>
      <c r="U101" s="136" t="s">
        <v>216</v>
      </c>
      <c r="V101" s="136" t="s">
        <v>205</v>
      </c>
      <c r="W101" s="136" t="s">
        <v>206</v>
      </c>
      <c r="X101" s="135">
        <v>300</v>
      </c>
      <c r="Y101" s="136" t="s">
        <v>363</v>
      </c>
      <c r="Z101" s="136" t="s">
        <v>385</v>
      </c>
    </row>
    <row r="102" s="106" customFormat="1" ht="211" customHeight="1" spans="1:26">
      <c r="A102" s="163">
        <v>21</v>
      </c>
      <c r="B102" s="128" t="s">
        <v>386</v>
      </c>
      <c r="C102" s="161" t="s">
        <v>196</v>
      </c>
      <c r="D102" s="164" t="s">
        <v>387</v>
      </c>
      <c r="E102" s="165" t="s">
        <v>198</v>
      </c>
      <c r="F102" s="150" t="s">
        <v>388</v>
      </c>
      <c r="G102" s="136" t="s">
        <v>267</v>
      </c>
      <c r="H102" s="136" t="s">
        <v>389</v>
      </c>
      <c r="I102" s="135"/>
      <c r="J102" s="135"/>
      <c r="K102" s="135">
        <v>1</v>
      </c>
      <c r="L102" s="135"/>
      <c r="M102" s="135"/>
      <c r="N102" s="135"/>
      <c r="O102" s="135"/>
      <c r="P102" s="135"/>
      <c r="Q102" s="135">
        <v>241</v>
      </c>
      <c r="R102" s="135">
        <v>843</v>
      </c>
      <c r="S102" s="130" t="s">
        <v>214</v>
      </c>
      <c r="T102" s="130" t="s">
        <v>215</v>
      </c>
      <c r="U102" s="136" t="s">
        <v>216</v>
      </c>
      <c r="V102" s="136" t="s">
        <v>205</v>
      </c>
      <c r="W102" s="136" t="s">
        <v>206</v>
      </c>
      <c r="X102" s="135">
        <v>315</v>
      </c>
      <c r="Y102" s="136" t="s">
        <v>363</v>
      </c>
      <c r="Z102" s="136" t="s">
        <v>378</v>
      </c>
    </row>
    <row r="103" s="106" customFormat="1" ht="211" customHeight="1" spans="1:26">
      <c r="A103" s="163">
        <v>22</v>
      </c>
      <c r="B103" s="128" t="s">
        <v>390</v>
      </c>
      <c r="C103" s="161" t="s">
        <v>196</v>
      </c>
      <c r="D103" s="164" t="s">
        <v>391</v>
      </c>
      <c r="E103" s="165" t="s">
        <v>198</v>
      </c>
      <c r="F103" s="150" t="s">
        <v>388</v>
      </c>
      <c r="G103" s="136" t="s">
        <v>392</v>
      </c>
      <c r="H103" s="136" t="s">
        <v>393</v>
      </c>
      <c r="I103" s="135"/>
      <c r="J103" s="135"/>
      <c r="K103" s="135">
        <v>1</v>
      </c>
      <c r="L103" s="135"/>
      <c r="M103" s="135"/>
      <c r="N103" s="135"/>
      <c r="O103" s="135"/>
      <c r="P103" s="135"/>
      <c r="Q103" s="135">
        <v>284</v>
      </c>
      <c r="R103" s="135">
        <v>1005</v>
      </c>
      <c r="S103" s="136" t="s">
        <v>394</v>
      </c>
      <c r="T103" s="136" t="s">
        <v>395</v>
      </c>
      <c r="U103" s="136" t="s">
        <v>216</v>
      </c>
      <c r="V103" s="136" t="s">
        <v>205</v>
      </c>
      <c r="W103" s="136" t="s">
        <v>206</v>
      </c>
      <c r="X103" s="135">
        <v>300</v>
      </c>
      <c r="Y103" s="136" t="s">
        <v>363</v>
      </c>
      <c r="Z103" s="136" t="s">
        <v>378</v>
      </c>
    </row>
    <row r="104" s="105" customFormat="1" ht="33" customHeight="1" spans="1:26">
      <c r="A104" s="119" t="s">
        <v>188</v>
      </c>
      <c r="B104" s="120" t="s">
        <v>57</v>
      </c>
      <c r="C104" s="119"/>
      <c r="D104" s="120"/>
      <c r="E104" s="125"/>
      <c r="F104" s="126"/>
      <c r="G104" s="126"/>
      <c r="H104" s="126"/>
      <c r="I104" s="125"/>
      <c r="J104" s="125"/>
      <c r="K104" s="125"/>
      <c r="L104" s="125"/>
      <c r="M104" s="125"/>
      <c r="N104" s="125"/>
      <c r="O104" s="125"/>
      <c r="P104" s="125"/>
      <c r="Q104" s="125"/>
      <c r="R104" s="125"/>
      <c r="S104" s="126"/>
      <c r="T104" s="126"/>
      <c r="U104" s="126"/>
      <c r="V104" s="126"/>
      <c r="W104" s="126"/>
      <c r="X104" s="125"/>
      <c r="Y104" s="126"/>
      <c r="Z104" s="126"/>
    </row>
    <row r="105" s="105" customFormat="1" ht="75" customHeight="1" spans="1:26">
      <c r="A105" s="134" t="s">
        <v>189</v>
      </c>
      <c r="B105" s="120" t="s">
        <v>59</v>
      </c>
      <c r="C105" s="119"/>
      <c r="D105" s="120"/>
      <c r="E105" s="125"/>
      <c r="F105" s="126"/>
      <c r="G105" s="126"/>
      <c r="H105" s="126"/>
      <c r="I105" s="125"/>
      <c r="J105" s="125"/>
      <c r="K105" s="125"/>
      <c r="L105" s="125"/>
      <c r="M105" s="125"/>
      <c r="N105" s="125"/>
      <c r="O105" s="125"/>
      <c r="P105" s="125"/>
      <c r="Q105" s="125"/>
      <c r="R105" s="125"/>
      <c r="S105" s="126"/>
      <c r="T105" s="126"/>
      <c r="U105" s="126"/>
      <c r="V105" s="126"/>
      <c r="W105" s="126"/>
      <c r="X105" s="125"/>
      <c r="Y105" s="126"/>
      <c r="Z105" s="126"/>
    </row>
    <row r="106" s="105" customFormat="1" ht="58" customHeight="1" spans="1:26">
      <c r="A106" s="134" t="s">
        <v>189</v>
      </c>
      <c r="B106" s="120" t="s">
        <v>61</v>
      </c>
      <c r="C106" s="119"/>
      <c r="D106" s="120"/>
      <c r="E106" s="125"/>
      <c r="F106" s="126"/>
      <c r="G106" s="126"/>
      <c r="H106" s="126"/>
      <c r="I106" s="125"/>
      <c r="J106" s="125"/>
      <c r="K106" s="125"/>
      <c r="L106" s="125"/>
      <c r="M106" s="125"/>
      <c r="N106" s="125"/>
      <c r="O106" s="125"/>
      <c r="P106" s="125"/>
      <c r="Q106" s="125"/>
      <c r="R106" s="125"/>
      <c r="S106" s="126"/>
      <c r="T106" s="126"/>
      <c r="U106" s="126"/>
      <c r="V106" s="126"/>
      <c r="W106" s="126"/>
      <c r="X106" s="125"/>
      <c r="Y106" s="126"/>
      <c r="Z106" s="126"/>
    </row>
    <row r="107" s="105" customFormat="1" ht="68" customHeight="1" spans="1:26">
      <c r="A107" s="134" t="s">
        <v>189</v>
      </c>
      <c r="B107" s="120" t="s">
        <v>64</v>
      </c>
      <c r="C107" s="119"/>
      <c r="D107" s="120"/>
      <c r="E107" s="125"/>
      <c r="F107" s="126"/>
      <c r="G107" s="126"/>
      <c r="H107" s="126"/>
      <c r="I107" s="125"/>
      <c r="J107" s="125"/>
      <c r="K107" s="125"/>
      <c r="L107" s="125"/>
      <c r="M107" s="125"/>
      <c r="N107" s="125"/>
      <c r="O107" s="125"/>
      <c r="P107" s="125"/>
      <c r="Q107" s="125"/>
      <c r="R107" s="125"/>
      <c r="S107" s="126"/>
      <c r="T107" s="126"/>
      <c r="U107" s="126"/>
      <c r="V107" s="126"/>
      <c r="W107" s="126"/>
      <c r="X107" s="125"/>
      <c r="Y107" s="126"/>
      <c r="Z107" s="126"/>
    </row>
    <row r="108" s="105" customFormat="1" ht="30" customHeight="1" spans="1:26">
      <c r="A108" s="134" t="s">
        <v>189</v>
      </c>
      <c r="B108" s="120" t="s">
        <v>396</v>
      </c>
      <c r="C108" s="119"/>
      <c r="D108" s="120"/>
      <c r="E108" s="125"/>
      <c r="F108" s="126"/>
      <c r="G108" s="126"/>
      <c r="H108" s="126"/>
      <c r="I108" s="125"/>
      <c r="J108" s="125"/>
      <c r="K108" s="125"/>
      <c r="L108" s="125"/>
      <c r="M108" s="125"/>
      <c r="N108" s="125"/>
      <c r="O108" s="125"/>
      <c r="P108" s="125"/>
      <c r="Q108" s="125"/>
      <c r="R108" s="125"/>
      <c r="S108" s="126"/>
      <c r="T108" s="126"/>
      <c r="U108" s="126"/>
      <c r="V108" s="126"/>
      <c r="W108" s="126"/>
      <c r="X108" s="125"/>
      <c r="Y108" s="126"/>
      <c r="Z108" s="126"/>
    </row>
    <row r="109" s="105" customFormat="1" ht="30" customHeight="1" spans="1:26">
      <c r="A109" s="134" t="s">
        <v>189</v>
      </c>
      <c r="B109" s="120" t="s">
        <v>68</v>
      </c>
      <c r="C109" s="119"/>
      <c r="D109" s="120"/>
      <c r="E109" s="125"/>
      <c r="F109" s="126"/>
      <c r="G109" s="126"/>
      <c r="H109" s="126"/>
      <c r="I109" s="125"/>
      <c r="J109" s="125"/>
      <c r="K109" s="125"/>
      <c r="L109" s="125"/>
      <c r="M109" s="125"/>
      <c r="N109" s="125"/>
      <c r="O109" s="125"/>
      <c r="P109" s="125"/>
      <c r="Q109" s="125"/>
      <c r="R109" s="125"/>
      <c r="S109" s="126"/>
      <c r="T109" s="126"/>
      <c r="U109" s="126"/>
      <c r="V109" s="126"/>
      <c r="W109" s="126"/>
      <c r="X109" s="125"/>
      <c r="Y109" s="126"/>
      <c r="Z109" s="126"/>
    </row>
    <row r="110" s="105" customFormat="1" ht="30" customHeight="1" spans="1:26">
      <c r="A110" s="134" t="s">
        <v>189</v>
      </c>
      <c r="B110" s="120" t="s">
        <v>397</v>
      </c>
      <c r="C110" s="119"/>
      <c r="D110" s="120"/>
      <c r="E110" s="125"/>
      <c r="F110" s="126"/>
      <c r="G110" s="126"/>
      <c r="H110" s="126"/>
      <c r="I110" s="125"/>
      <c r="J110" s="125"/>
      <c r="K110" s="125"/>
      <c r="L110" s="125"/>
      <c r="M110" s="125"/>
      <c r="N110" s="125"/>
      <c r="O110" s="125"/>
      <c r="P110" s="125"/>
      <c r="Q110" s="125"/>
      <c r="R110" s="125"/>
      <c r="S110" s="126"/>
      <c r="T110" s="126"/>
      <c r="U110" s="126"/>
      <c r="V110" s="126"/>
      <c r="W110" s="126"/>
      <c r="X110" s="125"/>
      <c r="Y110" s="126"/>
      <c r="Z110" s="126"/>
    </row>
    <row r="111" s="105" customFormat="1" ht="65" customHeight="1" spans="1:26">
      <c r="A111" s="119" t="s">
        <v>187</v>
      </c>
      <c r="B111" s="120" t="s">
        <v>73</v>
      </c>
      <c r="C111" s="119"/>
      <c r="D111" s="120"/>
      <c r="E111" s="125"/>
      <c r="F111" s="126"/>
      <c r="G111" s="126"/>
      <c r="H111" s="126"/>
      <c r="I111" s="125">
        <f t="shared" ref="I111:R111" si="23">I112</f>
        <v>0</v>
      </c>
      <c r="J111" s="125">
        <f t="shared" si="23"/>
        <v>0</v>
      </c>
      <c r="K111" s="125">
        <f t="shared" si="23"/>
        <v>0</v>
      </c>
      <c r="L111" s="125">
        <f t="shared" si="23"/>
        <v>1</v>
      </c>
      <c r="M111" s="125">
        <f t="shared" si="23"/>
        <v>0</v>
      </c>
      <c r="N111" s="125">
        <f t="shared" si="23"/>
        <v>0</v>
      </c>
      <c r="O111" s="125">
        <f t="shared" si="23"/>
        <v>0</v>
      </c>
      <c r="P111" s="125">
        <f t="shared" si="23"/>
        <v>0</v>
      </c>
      <c r="Q111" s="125">
        <f t="shared" si="23"/>
        <v>136</v>
      </c>
      <c r="R111" s="125">
        <f t="shared" si="23"/>
        <v>408</v>
      </c>
      <c r="S111" s="125"/>
      <c r="T111" s="125"/>
      <c r="U111" s="125"/>
      <c r="V111" s="125"/>
      <c r="W111" s="125"/>
      <c r="X111" s="125">
        <f>X112</f>
        <v>73</v>
      </c>
      <c r="Y111" s="126"/>
      <c r="Z111" s="126"/>
    </row>
    <row r="112" s="105" customFormat="1" ht="69" customHeight="1" spans="1:26">
      <c r="A112" s="119" t="s">
        <v>188</v>
      </c>
      <c r="B112" s="120" t="s">
        <v>73</v>
      </c>
      <c r="C112" s="119"/>
      <c r="D112" s="120"/>
      <c r="E112" s="125"/>
      <c r="F112" s="126"/>
      <c r="G112" s="126"/>
      <c r="H112" s="126"/>
      <c r="I112" s="125">
        <f t="shared" ref="I112:R112" si="24">I114</f>
        <v>0</v>
      </c>
      <c r="J112" s="125">
        <f t="shared" si="24"/>
        <v>0</v>
      </c>
      <c r="K112" s="125">
        <f t="shared" si="24"/>
        <v>0</v>
      </c>
      <c r="L112" s="125">
        <f t="shared" si="24"/>
        <v>1</v>
      </c>
      <c r="M112" s="125">
        <f t="shared" si="24"/>
        <v>0</v>
      </c>
      <c r="N112" s="125">
        <f t="shared" si="24"/>
        <v>0</v>
      </c>
      <c r="O112" s="125">
        <f t="shared" si="24"/>
        <v>0</v>
      </c>
      <c r="P112" s="125">
        <f t="shared" si="24"/>
        <v>0</v>
      </c>
      <c r="Q112" s="125">
        <f t="shared" si="24"/>
        <v>136</v>
      </c>
      <c r="R112" s="125">
        <f t="shared" si="24"/>
        <v>408</v>
      </c>
      <c r="S112" s="125"/>
      <c r="T112" s="125"/>
      <c r="U112" s="125"/>
      <c r="V112" s="125"/>
      <c r="W112" s="125"/>
      <c r="X112" s="125">
        <f>X114</f>
        <v>73</v>
      </c>
      <c r="Y112" s="126"/>
      <c r="Z112" s="126"/>
    </row>
    <row r="113" s="105" customFormat="1" ht="73" customHeight="1" spans="1:26">
      <c r="A113" s="134" t="s">
        <v>189</v>
      </c>
      <c r="B113" s="120" t="s">
        <v>75</v>
      </c>
      <c r="C113" s="119"/>
      <c r="D113" s="120"/>
      <c r="E113" s="125"/>
      <c r="F113" s="126"/>
      <c r="G113" s="126"/>
      <c r="H113" s="126"/>
      <c r="I113" s="125"/>
      <c r="J113" s="125"/>
      <c r="K113" s="125"/>
      <c r="L113" s="125"/>
      <c r="M113" s="125"/>
      <c r="N113" s="125"/>
      <c r="O113" s="125"/>
      <c r="P113" s="125"/>
      <c r="Q113" s="125"/>
      <c r="R113" s="125"/>
      <c r="S113" s="126"/>
      <c r="T113" s="126"/>
      <c r="U113" s="126"/>
      <c r="V113" s="126"/>
      <c r="W113" s="126"/>
      <c r="X113" s="125"/>
      <c r="Y113" s="126"/>
      <c r="Z113" s="126"/>
    </row>
    <row r="114" s="105" customFormat="1" ht="80" customHeight="1" spans="1:26">
      <c r="A114" s="134" t="s">
        <v>189</v>
      </c>
      <c r="B114" s="120" t="s">
        <v>77</v>
      </c>
      <c r="C114" s="119"/>
      <c r="D114" s="120"/>
      <c r="E114" s="125"/>
      <c r="F114" s="126"/>
      <c r="G114" s="126"/>
      <c r="H114" s="126"/>
      <c r="I114" s="125">
        <f t="shared" ref="I114:AJ114" si="25">I115</f>
        <v>0</v>
      </c>
      <c r="J114" s="125">
        <f t="shared" si="25"/>
        <v>0</v>
      </c>
      <c r="K114" s="125">
        <f t="shared" si="25"/>
        <v>0</v>
      </c>
      <c r="L114" s="125">
        <f t="shared" si="25"/>
        <v>1</v>
      </c>
      <c r="M114" s="125">
        <f t="shared" si="25"/>
        <v>0</v>
      </c>
      <c r="N114" s="125">
        <f t="shared" si="25"/>
        <v>0</v>
      </c>
      <c r="O114" s="125">
        <f t="shared" si="25"/>
        <v>0</v>
      </c>
      <c r="P114" s="125">
        <f t="shared" si="25"/>
        <v>0</v>
      </c>
      <c r="Q114" s="125">
        <f t="shared" si="25"/>
        <v>136</v>
      </c>
      <c r="R114" s="125">
        <f t="shared" si="25"/>
        <v>408</v>
      </c>
      <c r="S114" s="125"/>
      <c r="T114" s="125"/>
      <c r="U114" s="125"/>
      <c r="V114" s="125"/>
      <c r="W114" s="125"/>
      <c r="X114" s="125">
        <f t="shared" si="25"/>
        <v>73</v>
      </c>
      <c r="Y114" s="126"/>
      <c r="Z114" s="126"/>
    </row>
    <row r="115" s="106" customFormat="1" ht="303" customHeight="1" spans="1:26">
      <c r="A115" s="129">
        <v>23</v>
      </c>
      <c r="B115" s="128" t="s">
        <v>398</v>
      </c>
      <c r="C115" s="129" t="s">
        <v>196</v>
      </c>
      <c r="D115" s="128" t="s">
        <v>399</v>
      </c>
      <c r="E115" s="135" t="s">
        <v>198</v>
      </c>
      <c r="F115" s="165" t="s">
        <v>199</v>
      </c>
      <c r="G115" s="136" t="s">
        <v>237</v>
      </c>
      <c r="H115" s="136" t="s">
        <v>400</v>
      </c>
      <c r="I115" s="135"/>
      <c r="J115" s="135"/>
      <c r="K115" s="135"/>
      <c r="L115" s="135">
        <v>1</v>
      </c>
      <c r="M115" s="135"/>
      <c r="N115" s="135"/>
      <c r="O115" s="135"/>
      <c r="P115" s="135"/>
      <c r="Q115" s="135">
        <v>136</v>
      </c>
      <c r="R115" s="135">
        <v>408</v>
      </c>
      <c r="S115" s="136" t="s">
        <v>239</v>
      </c>
      <c r="T115" s="136" t="s">
        <v>240</v>
      </c>
      <c r="U115" s="136" t="s">
        <v>401</v>
      </c>
      <c r="V115" s="136" t="s">
        <v>402</v>
      </c>
      <c r="W115" s="136" t="s">
        <v>243</v>
      </c>
      <c r="X115" s="135">
        <v>73</v>
      </c>
      <c r="Y115" s="130" t="s">
        <v>403</v>
      </c>
      <c r="Z115" s="130" t="s">
        <v>403</v>
      </c>
    </row>
    <row r="116" s="105" customFormat="1" ht="30" customHeight="1" spans="1:26">
      <c r="A116" s="134" t="s">
        <v>189</v>
      </c>
      <c r="B116" s="120" t="s">
        <v>404</v>
      </c>
      <c r="C116" s="119"/>
      <c r="D116" s="120"/>
      <c r="E116" s="125"/>
      <c r="F116" s="126"/>
      <c r="G116" s="126"/>
      <c r="H116" s="126"/>
      <c r="I116" s="125"/>
      <c r="J116" s="125"/>
      <c r="K116" s="125"/>
      <c r="L116" s="125"/>
      <c r="M116" s="125"/>
      <c r="N116" s="125"/>
      <c r="O116" s="125"/>
      <c r="P116" s="125"/>
      <c r="Q116" s="125"/>
      <c r="R116" s="125"/>
      <c r="S116" s="126"/>
      <c r="T116" s="126"/>
      <c r="U116" s="126"/>
      <c r="V116" s="126"/>
      <c r="W116" s="126"/>
      <c r="X116" s="125"/>
      <c r="Y116" s="126"/>
      <c r="Z116" s="126"/>
    </row>
    <row r="117" s="104" customFormat="1" ht="30" customHeight="1" spans="1:26">
      <c r="A117" s="119" t="s">
        <v>187</v>
      </c>
      <c r="B117" s="120" t="s">
        <v>83</v>
      </c>
      <c r="C117" s="119"/>
      <c r="D117" s="120"/>
      <c r="E117" s="132"/>
      <c r="F117" s="133"/>
      <c r="G117" s="133"/>
      <c r="H117" s="133"/>
      <c r="I117" s="132"/>
      <c r="J117" s="132"/>
      <c r="K117" s="132"/>
      <c r="L117" s="132"/>
      <c r="M117" s="132"/>
      <c r="N117" s="132"/>
      <c r="O117" s="132"/>
      <c r="P117" s="132"/>
      <c r="Q117" s="132"/>
      <c r="R117" s="132"/>
      <c r="S117" s="133"/>
      <c r="T117" s="133"/>
      <c r="U117" s="133"/>
      <c r="V117" s="133"/>
      <c r="W117" s="133"/>
      <c r="X117" s="132"/>
      <c r="Y117" s="133"/>
      <c r="Z117" s="133"/>
    </row>
    <row r="118" s="104" customFormat="1" ht="30" customHeight="1" spans="1:26">
      <c r="A118" s="119" t="s">
        <v>188</v>
      </c>
      <c r="B118" s="120" t="s">
        <v>85</v>
      </c>
      <c r="C118" s="119"/>
      <c r="D118" s="120"/>
      <c r="E118" s="132"/>
      <c r="F118" s="133"/>
      <c r="G118" s="133"/>
      <c r="H118" s="133"/>
      <c r="I118" s="132"/>
      <c r="J118" s="132"/>
      <c r="K118" s="132"/>
      <c r="L118" s="132"/>
      <c r="M118" s="132"/>
      <c r="N118" s="132"/>
      <c r="O118" s="132"/>
      <c r="P118" s="132"/>
      <c r="Q118" s="132"/>
      <c r="R118" s="132"/>
      <c r="S118" s="133"/>
      <c r="T118" s="133"/>
      <c r="U118" s="133"/>
      <c r="V118" s="133"/>
      <c r="W118" s="133"/>
      <c r="X118" s="132"/>
      <c r="Y118" s="133"/>
      <c r="Z118" s="133"/>
    </row>
    <row r="119" s="104" customFormat="1" ht="39" customHeight="1" spans="1:26">
      <c r="A119" s="119" t="s">
        <v>189</v>
      </c>
      <c r="B119" s="120" t="s">
        <v>88</v>
      </c>
      <c r="C119" s="119"/>
      <c r="D119" s="120"/>
      <c r="E119" s="132"/>
      <c r="F119" s="133"/>
      <c r="G119" s="133"/>
      <c r="H119" s="133"/>
      <c r="I119" s="132"/>
      <c r="J119" s="132"/>
      <c r="K119" s="132"/>
      <c r="L119" s="132"/>
      <c r="M119" s="132"/>
      <c r="N119" s="132"/>
      <c r="O119" s="132"/>
      <c r="P119" s="132"/>
      <c r="Q119" s="132"/>
      <c r="R119" s="132"/>
      <c r="S119" s="133"/>
      <c r="T119" s="133"/>
      <c r="U119" s="133"/>
      <c r="V119" s="133"/>
      <c r="W119" s="133"/>
      <c r="X119" s="132"/>
      <c r="Y119" s="133"/>
      <c r="Z119" s="133"/>
    </row>
    <row r="120" s="104" customFormat="1" ht="30" customHeight="1" spans="1:26">
      <c r="A120" s="119" t="s">
        <v>188</v>
      </c>
      <c r="B120" s="120" t="s">
        <v>90</v>
      </c>
      <c r="C120" s="119"/>
      <c r="D120" s="120"/>
      <c r="E120" s="132"/>
      <c r="F120" s="133"/>
      <c r="G120" s="133"/>
      <c r="H120" s="133"/>
      <c r="I120" s="132"/>
      <c r="J120" s="132"/>
      <c r="K120" s="132"/>
      <c r="L120" s="132"/>
      <c r="M120" s="132"/>
      <c r="N120" s="132"/>
      <c r="O120" s="132"/>
      <c r="P120" s="132"/>
      <c r="Q120" s="132"/>
      <c r="R120" s="132"/>
      <c r="S120" s="133"/>
      <c r="T120" s="133"/>
      <c r="U120" s="133"/>
      <c r="V120" s="133"/>
      <c r="W120" s="133"/>
      <c r="X120" s="132"/>
      <c r="Y120" s="133"/>
      <c r="Z120" s="133"/>
    </row>
    <row r="121" s="104" customFormat="1" ht="30" customHeight="1" spans="1:26">
      <c r="A121" s="119" t="s">
        <v>189</v>
      </c>
      <c r="B121" s="120" t="s">
        <v>405</v>
      </c>
      <c r="C121" s="119"/>
      <c r="D121" s="120"/>
      <c r="E121" s="132"/>
      <c r="F121" s="133"/>
      <c r="G121" s="133"/>
      <c r="H121" s="133"/>
      <c r="I121" s="132"/>
      <c r="J121" s="132"/>
      <c r="K121" s="132"/>
      <c r="L121" s="132"/>
      <c r="M121" s="132"/>
      <c r="N121" s="132"/>
      <c r="O121" s="132"/>
      <c r="P121" s="132"/>
      <c r="Q121" s="132"/>
      <c r="R121" s="132"/>
      <c r="S121" s="133"/>
      <c r="T121" s="133"/>
      <c r="U121" s="133"/>
      <c r="V121" s="133"/>
      <c r="W121" s="133"/>
      <c r="X121" s="132"/>
      <c r="Y121" s="133"/>
      <c r="Z121" s="133"/>
    </row>
    <row r="122" s="105" customFormat="1" ht="30" customHeight="1" spans="1:26">
      <c r="A122" s="134" t="s">
        <v>189</v>
      </c>
      <c r="B122" s="120" t="s">
        <v>406</v>
      </c>
      <c r="C122" s="119"/>
      <c r="D122" s="120"/>
      <c r="E122" s="125"/>
      <c r="F122" s="126"/>
      <c r="G122" s="126"/>
      <c r="H122" s="126"/>
      <c r="I122" s="125"/>
      <c r="J122" s="125"/>
      <c r="K122" s="125"/>
      <c r="L122" s="125"/>
      <c r="M122" s="125"/>
      <c r="N122" s="125"/>
      <c r="O122" s="125"/>
      <c r="P122" s="125"/>
      <c r="Q122" s="125"/>
      <c r="R122" s="125"/>
      <c r="S122" s="126"/>
      <c r="T122" s="126"/>
      <c r="U122" s="126"/>
      <c r="V122" s="126"/>
      <c r="W122" s="126"/>
      <c r="X122" s="125"/>
      <c r="Y122" s="126"/>
      <c r="Z122" s="126"/>
    </row>
    <row r="123" s="105" customFormat="1" ht="30" customHeight="1" spans="1:26">
      <c r="A123" s="134" t="s">
        <v>189</v>
      </c>
      <c r="B123" s="120" t="s">
        <v>97</v>
      </c>
      <c r="C123" s="119"/>
      <c r="D123" s="120"/>
      <c r="E123" s="125"/>
      <c r="F123" s="126"/>
      <c r="G123" s="126"/>
      <c r="H123" s="126"/>
      <c r="I123" s="125"/>
      <c r="J123" s="125"/>
      <c r="K123" s="125"/>
      <c r="L123" s="125"/>
      <c r="M123" s="125"/>
      <c r="N123" s="125"/>
      <c r="O123" s="125"/>
      <c r="P123" s="125"/>
      <c r="Q123" s="125"/>
      <c r="R123" s="125"/>
      <c r="S123" s="126"/>
      <c r="T123" s="126"/>
      <c r="U123" s="126"/>
      <c r="V123" s="126"/>
      <c r="W123" s="126"/>
      <c r="X123" s="125"/>
      <c r="Y123" s="126"/>
      <c r="Z123" s="126"/>
    </row>
    <row r="124" s="105" customFormat="1" ht="30" customHeight="1" spans="1:26">
      <c r="A124" s="119" t="s">
        <v>188</v>
      </c>
      <c r="B124" s="120" t="s">
        <v>100</v>
      </c>
      <c r="C124" s="119"/>
      <c r="D124" s="120"/>
      <c r="E124" s="125"/>
      <c r="F124" s="126"/>
      <c r="G124" s="126"/>
      <c r="H124" s="126"/>
      <c r="I124" s="125"/>
      <c r="J124" s="125"/>
      <c r="K124" s="125"/>
      <c r="L124" s="125"/>
      <c r="M124" s="125"/>
      <c r="N124" s="125"/>
      <c r="O124" s="125"/>
      <c r="P124" s="125"/>
      <c r="Q124" s="125"/>
      <c r="R124" s="125"/>
      <c r="S124" s="126"/>
      <c r="T124" s="126"/>
      <c r="U124" s="126"/>
      <c r="V124" s="126"/>
      <c r="W124" s="126"/>
      <c r="X124" s="125"/>
      <c r="Y124" s="126"/>
      <c r="Z124" s="126"/>
    </row>
    <row r="125" s="105" customFormat="1" ht="30" customHeight="1" spans="1:26">
      <c r="A125" s="134" t="s">
        <v>189</v>
      </c>
      <c r="B125" s="120" t="s">
        <v>103</v>
      </c>
      <c r="C125" s="119"/>
      <c r="D125" s="120"/>
      <c r="E125" s="125"/>
      <c r="F125" s="126"/>
      <c r="G125" s="126"/>
      <c r="H125" s="126"/>
      <c r="I125" s="125"/>
      <c r="J125" s="125"/>
      <c r="K125" s="125"/>
      <c r="L125" s="125"/>
      <c r="M125" s="125"/>
      <c r="N125" s="125"/>
      <c r="O125" s="125"/>
      <c r="P125" s="125"/>
      <c r="Q125" s="125"/>
      <c r="R125" s="125"/>
      <c r="S125" s="126"/>
      <c r="T125" s="126"/>
      <c r="U125" s="126"/>
      <c r="V125" s="126"/>
      <c r="W125" s="126"/>
      <c r="X125" s="125"/>
      <c r="Y125" s="126"/>
      <c r="Z125" s="126"/>
    </row>
    <row r="126" s="105" customFormat="1" ht="30" customHeight="1" spans="1:26">
      <c r="A126" s="134" t="s">
        <v>189</v>
      </c>
      <c r="B126" s="120" t="s">
        <v>106</v>
      </c>
      <c r="C126" s="119"/>
      <c r="D126" s="120"/>
      <c r="E126" s="125"/>
      <c r="F126" s="126"/>
      <c r="G126" s="126"/>
      <c r="H126" s="126"/>
      <c r="I126" s="125"/>
      <c r="J126" s="125"/>
      <c r="K126" s="125"/>
      <c r="L126" s="125"/>
      <c r="M126" s="125"/>
      <c r="N126" s="125"/>
      <c r="O126" s="125"/>
      <c r="P126" s="125"/>
      <c r="Q126" s="125"/>
      <c r="R126" s="125"/>
      <c r="S126" s="126"/>
      <c r="T126" s="126"/>
      <c r="U126" s="126"/>
      <c r="V126" s="126"/>
      <c r="W126" s="126"/>
      <c r="X126" s="125"/>
      <c r="Y126" s="126"/>
      <c r="Z126" s="126"/>
    </row>
    <row r="127" s="105" customFormat="1" ht="30" customHeight="1" spans="1:26">
      <c r="A127" s="134" t="s">
        <v>189</v>
      </c>
      <c r="B127" s="120" t="s">
        <v>108</v>
      </c>
      <c r="C127" s="119"/>
      <c r="D127" s="120"/>
      <c r="E127" s="125"/>
      <c r="F127" s="126"/>
      <c r="G127" s="126"/>
      <c r="H127" s="126"/>
      <c r="I127" s="125"/>
      <c r="J127" s="125"/>
      <c r="K127" s="125"/>
      <c r="L127" s="125"/>
      <c r="M127" s="125"/>
      <c r="N127" s="125"/>
      <c r="O127" s="125"/>
      <c r="P127" s="125"/>
      <c r="Q127" s="125"/>
      <c r="R127" s="125"/>
      <c r="S127" s="126"/>
      <c r="T127" s="126"/>
      <c r="U127" s="126"/>
      <c r="V127" s="126"/>
      <c r="W127" s="126"/>
      <c r="X127" s="125"/>
      <c r="Y127" s="126"/>
      <c r="Z127" s="126"/>
    </row>
    <row r="128" s="105" customFormat="1" ht="30" customHeight="1" spans="1:26">
      <c r="A128" s="134" t="s">
        <v>189</v>
      </c>
      <c r="B128" s="120" t="s">
        <v>110</v>
      </c>
      <c r="C128" s="119"/>
      <c r="D128" s="120"/>
      <c r="E128" s="125"/>
      <c r="F128" s="126"/>
      <c r="G128" s="126"/>
      <c r="H128" s="126"/>
      <c r="I128" s="125"/>
      <c r="J128" s="125"/>
      <c r="K128" s="125"/>
      <c r="L128" s="125"/>
      <c r="M128" s="125"/>
      <c r="N128" s="125"/>
      <c r="O128" s="125"/>
      <c r="P128" s="125"/>
      <c r="Q128" s="125"/>
      <c r="R128" s="125"/>
      <c r="S128" s="126"/>
      <c r="T128" s="126"/>
      <c r="U128" s="126"/>
      <c r="V128" s="126"/>
      <c r="W128" s="126"/>
      <c r="X128" s="125"/>
      <c r="Y128" s="126"/>
      <c r="Z128" s="126"/>
    </row>
    <row r="129" s="105" customFormat="1" ht="30" customHeight="1" spans="1:26">
      <c r="A129" s="134" t="s">
        <v>189</v>
      </c>
      <c r="B129" s="120" t="s">
        <v>112</v>
      </c>
      <c r="C129" s="119"/>
      <c r="D129" s="120"/>
      <c r="E129" s="125"/>
      <c r="F129" s="126"/>
      <c r="G129" s="126"/>
      <c r="H129" s="126"/>
      <c r="I129" s="125"/>
      <c r="J129" s="125"/>
      <c r="K129" s="125"/>
      <c r="L129" s="125"/>
      <c r="M129" s="125"/>
      <c r="N129" s="125"/>
      <c r="O129" s="125"/>
      <c r="P129" s="125"/>
      <c r="Q129" s="125"/>
      <c r="R129" s="125"/>
      <c r="S129" s="126"/>
      <c r="T129" s="126"/>
      <c r="U129" s="126"/>
      <c r="V129" s="126"/>
      <c r="W129" s="126"/>
      <c r="X129" s="125"/>
      <c r="Y129" s="126"/>
      <c r="Z129" s="126"/>
    </row>
    <row r="130" s="105" customFormat="1" ht="50" customHeight="1" spans="1:26">
      <c r="A130" s="134" t="s">
        <v>189</v>
      </c>
      <c r="B130" s="120" t="s">
        <v>114</v>
      </c>
      <c r="C130" s="119"/>
      <c r="D130" s="120"/>
      <c r="E130" s="125"/>
      <c r="F130" s="126"/>
      <c r="G130" s="126"/>
      <c r="H130" s="126"/>
      <c r="I130" s="125"/>
      <c r="J130" s="125"/>
      <c r="K130" s="125"/>
      <c r="L130" s="125"/>
      <c r="M130" s="125"/>
      <c r="N130" s="125"/>
      <c r="O130" s="125"/>
      <c r="P130" s="125"/>
      <c r="Q130" s="125"/>
      <c r="R130" s="125"/>
      <c r="S130" s="126"/>
      <c r="T130" s="126"/>
      <c r="U130" s="126"/>
      <c r="V130" s="126"/>
      <c r="W130" s="126"/>
      <c r="X130" s="125"/>
      <c r="Y130" s="126"/>
      <c r="Z130" s="126"/>
    </row>
    <row r="131" s="105" customFormat="1" ht="30" customHeight="1" spans="1:26">
      <c r="A131" s="119" t="s">
        <v>188</v>
      </c>
      <c r="B131" s="120" t="s">
        <v>116</v>
      </c>
      <c r="C131" s="119"/>
      <c r="D131" s="120"/>
      <c r="E131" s="125"/>
      <c r="F131" s="126"/>
      <c r="G131" s="126"/>
      <c r="H131" s="126"/>
      <c r="I131" s="125"/>
      <c r="J131" s="125"/>
      <c r="K131" s="125"/>
      <c r="L131" s="125"/>
      <c r="M131" s="125"/>
      <c r="N131" s="125"/>
      <c r="O131" s="125"/>
      <c r="P131" s="125"/>
      <c r="Q131" s="125"/>
      <c r="R131" s="125"/>
      <c r="S131" s="126"/>
      <c r="T131" s="126"/>
      <c r="U131" s="126"/>
      <c r="V131" s="126"/>
      <c r="W131" s="126"/>
      <c r="X131" s="125"/>
      <c r="Y131" s="126"/>
      <c r="Z131" s="126"/>
    </row>
    <row r="132" s="105" customFormat="1" ht="30" customHeight="1" spans="1:26">
      <c r="A132" s="134" t="s">
        <v>189</v>
      </c>
      <c r="B132" s="120" t="s">
        <v>119</v>
      </c>
      <c r="C132" s="119"/>
      <c r="D132" s="120"/>
      <c r="E132" s="125"/>
      <c r="F132" s="126"/>
      <c r="G132" s="126"/>
      <c r="H132" s="126"/>
      <c r="I132" s="125"/>
      <c r="J132" s="125"/>
      <c r="K132" s="125"/>
      <c r="L132" s="125"/>
      <c r="M132" s="125"/>
      <c r="N132" s="125"/>
      <c r="O132" s="125"/>
      <c r="P132" s="125"/>
      <c r="Q132" s="125"/>
      <c r="R132" s="125"/>
      <c r="S132" s="126"/>
      <c r="T132" s="126"/>
      <c r="U132" s="126"/>
      <c r="V132" s="126"/>
      <c r="W132" s="126"/>
      <c r="X132" s="125"/>
      <c r="Y132" s="126"/>
      <c r="Z132" s="126"/>
    </row>
    <row r="133" s="105" customFormat="1" ht="30" customHeight="1" spans="1:26">
      <c r="A133" s="134" t="s">
        <v>189</v>
      </c>
      <c r="B133" s="120" t="s">
        <v>121</v>
      </c>
      <c r="C133" s="119"/>
      <c r="D133" s="120"/>
      <c r="E133" s="125"/>
      <c r="F133" s="126"/>
      <c r="G133" s="126"/>
      <c r="H133" s="126"/>
      <c r="I133" s="125"/>
      <c r="J133" s="125"/>
      <c r="K133" s="125"/>
      <c r="L133" s="125"/>
      <c r="M133" s="125"/>
      <c r="N133" s="125"/>
      <c r="O133" s="125"/>
      <c r="P133" s="125"/>
      <c r="Q133" s="125"/>
      <c r="R133" s="125"/>
      <c r="S133" s="126"/>
      <c r="T133" s="126"/>
      <c r="U133" s="126"/>
      <c r="V133" s="126"/>
      <c r="W133" s="126"/>
      <c r="X133" s="125"/>
      <c r="Y133" s="126"/>
      <c r="Z133" s="126"/>
    </row>
    <row r="134" s="105" customFormat="1" ht="30" customHeight="1" spans="1:26">
      <c r="A134" s="134" t="s">
        <v>189</v>
      </c>
      <c r="B134" s="120" t="s">
        <v>123</v>
      </c>
      <c r="C134" s="119"/>
      <c r="D134" s="120"/>
      <c r="E134" s="125"/>
      <c r="F134" s="126"/>
      <c r="G134" s="126"/>
      <c r="H134" s="126"/>
      <c r="I134" s="125"/>
      <c r="J134" s="125"/>
      <c r="K134" s="125"/>
      <c r="L134" s="125"/>
      <c r="M134" s="125"/>
      <c r="N134" s="125"/>
      <c r="O134" s="125"/>
      <c r="P134" s="125"/>
      <c r="Q134" s="125"/>
      <c r="R134" s="125"/>
      <c r="S134" s="126"/>
      <c r="T134" s="126"/>
      <c r="U134" s="126"/>
      <c r="V134" s="126"/>
      <c r="W134" s="126"/>
      <c r="X134" s="125"/>
      <c r="Y134" s="126"/>
      <c r="Z134" s="126"/>
    </row>
    <row r="135" s="105" customFormat="1" ht="30" customHeight="1" spans="1:26">
      <c r="A135" s="134" t="s">
        <v>189</v>
      </c>
      <c r="B135" s="120" t="s">
        <v>125</v>
      </c>
      <c r="C135" s="119"/>
      <c r="D135" s="120"/>
      <c r="E135" s="125"/>
      <c r="F135" s="126"/>
      <c r="G135" s="126"/>
      <c r="H135" s="126"/>
      <c r="I135" s="125"/>
      <c r="J135" s="125"/>
      <c r="K135" s="125"/>
      <c r="L135" s="125"/>
      <c r="M135" s="125"/>
      <c r="N135" s="125"/>
      <c r="O135" s="125"/>
      <c r="P135" s="125"/>
      <c r="Q135" s="125"/>
      <c r="R135" s="125"/>
      <c r="S135" s="126"/>
      <c r="T135" s="126"/>
      <c r="U135" s="126"/>
      <c r="V135" s="126"/>
      <c r="W135" s="126"/>
      <c r="X135" s="125"/>
      <c r="Y135" s="126"/>
      <c r="Z135" s="126"/>
    </row>
    <row r="136" s="105" customFormat="1" ht="30" customHeight="1" spans="1:26">
      <c r="A136" s="134" t="s">
        <v>189</v>
      </c>
      <c r="B136" s="120" t="s">
        <v>127</v>
      </c>
      <c r="C136" s="119"/>
      <c r="D136" s="120"/>
      <c r="E136" s="125"/>
      <c r="F136" s="126"/>
      <c r="G136" s="126"/>
      <c r="H136" s="126"/>
      <c r="I136" s="125"/>
      <c r="J136" s="125"/>
      <c r="K136" s="125"/>
      <c r="L136" s="125"/>
      <c r="M136" s="125"/>
      <c r="N136" s="125"/>
      <c r="O136" s="125"/>
      <c r="P136" s="125"/>
      <c r="Q136" s="125"/>
      <c r="R136" s="125"/>
      <c r="S136" s="126"/>
      <c r="T136" s="126"/>
      <c r="U136" s="126"/>
      <c r="V136" s="126"/>
      <c r="W136" s="126"/>
      <c r="X136" s="125"/>
      <c r="Y136" s="126"/>
      <c r="Z136" s="126"/>
    </row>
    <row r="137" s="105" customFormat="1" ht="30" customHeight="1" spans="1:26">
      <c r="A137" s="119" t="s">
        <v>187</v>
      </c>
      <c r="B137" s="120" t="s">
        <v>130</v>
      </c>
      <c r="C137" s="119"/>
      <c r="D137" s="120"/>
      <c r="E137" s="125"/>
      <c r="F137" s="126"/>
      <c r="G137" s="126"/>
      <c r="H137" s="126"/>
      <c r="I137" s="125"/>
      <c r="J137" s="125"/>
      <c r="K137" s="125"/>
      <c r="L137" s="125"/>
      <c r="M137" s="125"/>
      <c r="N137" s="125"/>
      <c r="O137" s="125"/>
      <c r="P137" s="125"/>
      <c r="Q137" s="125"/>
      <c r="R137" s="125"/>
      <c r="S137" s="126"/>
      <c r="T137" s="126"/>
      <c r="U137" s="126"/>
      <c r="V137" s="126"/>
      <c r="W137" s="126"/>
      <c r="X137" s="125"/>
      <c r="Y137" s="126"/>
      <c r="Z137" s="126"/>
    </row>
    <row r="138" s="105" customFormat="1" ht="30" customHeight="1" spans="1:26">
      <c r="A138" s="119" t="s">
        <v>188</v>
      </c>
      <c r="B138" s="120" t="s">
        <v>132</v>
      </c>
      <c r="C138" s="119"/>
      <c r="D138" s="120"/>
      <c r="E138" s="125"/>
      <c r="F138" s="126"/>
      <c r="G138" s="126"/>
      <c r="H138" s="126"/>
      <c r="I138" s="125"/>
      <c r="J138" s="125"/>
      <c r="K138" s="125"/>
      <c r="L138" s="125"/>
      <c r="M138" s="125"/>
      <c r="N138" s="125"/>
      <c r="O138" s="125"/>
      <c r="P138" s="125"/>
      <c r="Q138" s="125"/>
      <c r="R138" s="125"/>
      <c r="S138" s="126"/>
      <c r="T138" s="126"/>
      <c r="U138" s="126"/>
      <c r="V138" s="126"/>
      <c r="W138" s="126"/>
      <c r="X138" s="125"/>
      <c r="Y138" s="126"/>
      <c r="Z138" s="126"/>
    </row>
    <row r="139" s="105" customFormat="1" ht="30" customHeight="1" spans="1:26">
      <c r="A139" s="134" t="s">
        <v>189</v>
      </c>
      <c r="B139" s="120" t="s">
        <v>134</v>
      </c>
      <c r="C139" s="119"/>
      <c r="D139" s="120"/>
      <c r="E139" s="125"/>
      <c r="F139" s="126"/>
      <c r="G139" s="126"/>
      <c r="H139" s="126"/>
      <c r="I139" s="125"/>
      <c r="J139" s="125"/>
      <c r="K139" s="125"/>
      <c r="L139" s="125"/>
      <c r="M139" s="125"/>
      <c r="N139" s="125"/>
      <c r="O139" s="125"/>
      <c r="P139" s="125"/>
      <c r="Q139" s="125"/>
      <c r="R139" s="125"/>
      <c r="S139" s="126"/>
      <c r="T139" s="126"/>
      <c r="U139" s="126"/>
      <c r="V139" s="126"/>
      <c r="W139" s="126"/>
      <c r="X139" s="125"/>
      <c r="Y139" s="126"/>
      <c r="Z139" s="126"/>
    </row>
    <row r="140" s="105" customFormat="1" ht="79" customHeight="1" spans="1:26">
      <c r="A140" s="134" t="s">
        <v>189</v>
      </c>
      <c r="B140" s="120" t="s">
        <v>136</v>
      </c>
      <c r="C140" s="119"/>
      <c r="D140" s="120"/>
      <c r="E140" s="125"/>
      <c r="F140" s="126"/>
      <c r="G140" s="126"/>
      <c r="H140" s="126"/>
      <c r="I140" s="125"/>
      <c r="J140" s="125"/>
      <c r="K140" s="125"/>
      <c r="L140" s="125"/>
      <c r="M140" s="125"/>
      <c r="N140" s="125"/>
      <c r="O140" s="125"/>
      <c r="P140" s="125"/>
      <c r="Q140" s="125"/>
      <c r="R140" s="125"/>
      <c r="S140" s="126"/>
      <c r="T140" s="126"/>
      <c r="U140" s="126"/>
      <c r="V140" s="126"/>
      <c r="W140" s="126"/>
      <c r="X140" s="125"/>
      <c r="Y140" s="126"/>
      <c r="Z140" s="126"/>
    </row>
    <row r="141" s="105" customFormat="1" ht="30" customHeight="1" spans="1:26">
      <c r="A141" s="119" t="s">
        <v>188</v>
      </c>
      <c r="B141" s="120" t="s">
        <v>138</v>
      </c>
      <c r="C141" s="119"/>
      <c r="D141" s="120"/>
      <c r="E141" s="125"/>
      <c r="F141" s="126"/>
      <c r="G141" s="126"/>
      <c r="H141" s="126"/>
      <c r="I141" s="125"/>
      <c r="J141" s="125"/>
      <c r="K141" s="125"/>
      <c r="L141" s="125"/>
      <c r="M141" s="125"/>
      <c r="N141" s="125"/>
      <c r="O141" s="125"/>
      <c r="P141" s="125"/>
      <c r="Q141" s="125"/>
      <c r="R141" s="125"/>
      <c r="S141" s="126"/>
      <c r="T141" s="126"/>
      <c r="U141" s="126"/>
      <c r="V141" s="126"/>
      <c r="W141" s="126"/>
      <c r="X141" s="125"/>
      <c r="Y141" s="126"/>
      <c r="Z141" s="126"/>
    </row>
    <row r="142" s="105" customFormat="1" ht="30" customHeight="1" spans="1:26">
      <c r="A142" s="134" t="s">
        <v>189</v>
      </c>
      <c r="B142" s="120" t="s">
        <v>140</v>
      </c>
      <c r="C142" s="119"/>
      <c r="D142" s="120"/>
      <c r="E142" s="125"/>
      <c r="F142" s="126"/>
      <c r="G142" s="126"/>
      <c r="H142" s="126"/>
      <c r="I142" s="125"/>
      <c r="J142" s="125"/>
      <c r="K142" s="125"/>
      <c r="L142" s="125"/>
      <c r="M142" s="125"/>
      <c r="N142" s="125"/>
      <c r="O142" s="125"/>
      <c r="P142" s="125"/>
      <c r="Q142" s="125"/>
      <c r="R142" s="125"/>
      <c r="S142" s="126"/>
      <c r="T142" s="126"/>
      <c r="U142" s="126"/>
      <c r="V142" s="126"/>
      <c r="W142" s="126"/>
      <c r="X142" s="125"/>
      <c r="Y142" s="126"/>
      <c r="Z142" s="126"/>
    </row>
    <row r="143" s="105" customFormat="1" ht="50" customHeight="1" spans="1:26">
      <c r="A143" s="134" t="s">
        <v>189</v>
      </c>
      <c r="B143" s="120" t="s">
        <v>407</v>
      </c>
      <c r="C143" s="119"/>
      <c r="D143" s="120"/>
      <c r="E143" s="125"/>
      <c r="F143" s="126"/>
      <c r="G143" s="126"/>
      <c r="H143" s="126"/>
      <c r="I143" s="125"/>
      <c r="J143" s="125"/>
      <c r="K143" s="125"/>
      <c r="L143" s="125"/>
      <c r="M143" s="125"/>
      <c r="N143" s="125"/>
      <c r="O143" s="125"/>
      <c r="P143" s="125"/>
      <c r="Q143" s="125"/>
      <c r="R143" s="125"/>
      <c r="S143" s="126"/>
      <c r="T143" s="126"/>
      <c r="U143" s="126"/>
      <c r="V143" s="126"/>
      <c r="W143" s="126"/>
      <c r="X143" s="125"/>
      <c r="Y143" s="126"/>
      <c r="Z143" s="126"/>
    </row>
    <row r="144" s="105" customFormat="1" ht="30" customHeight="1" spans="1:26">
      <c r="A144" s="134" t="s">
        <v>189</v>
      </c>
      <c r="B144" s="120" t="s">
        <v>144</v>
      </c>
      <c r="C144" s="119"/>
      <c r="D144" s="120"/>
      <c r="E144" s="125"/>
      <c r="F144" s="126"/>
      <c r="G144" s="126"/>
      <c r="H144" s="126"/>
      <c r="I144" s="125"/>
      <c r="J144" s="125"/>
      <c r="K144" s="125"/>
      <c r="L144" s="125"/>
      <c r="M144" s="125"/>
      <c r="N144" s="125"/>
      <c r="O144" s="125"/>
      <c r="P144" s="125"/>
      <c r="Q144" s="125"/>
      <c r="R144" s="125"/>
      <c r="S144" s="126"/>
      <c r="T144" s="126"/>
      <c r="U144" s="126"/>
      <c r="V144" s="126"/>
      <c r="W144" s="126"/>
      <c r="X144" s="125"/>
      <c r="Y144" s="126"/>
      <c r="Z144" s="126"/>
    </row>
    <row r="145" s="105" customFormat="1" ht="30" customHeight="1" spans="1:26">
      <c r="A145" s="134" t="s">
        <v>189</v>
      </c>
      <c r="B145" s="120" t="s">
        <v>146</v>
      </c>
      <c r="C145" s="119"/>
      <c r="D145" s="120"/>
      <c r="E145" s="125"/>
      <c r="F145" s="126"/>
      <c r="G145" s="126"/>
      <c r="H145" s="126"/>
      <c r="I145" s="125"/>
      <c r="J145" s="125"/>
      <c r="K145" s="125"/>
      <c r="L145" s="125"/>
      <c r="M145" s="125"/>
      <c r="N145" s="125"/>
      <c r="O145" s="125"/>
      <c r="P145" s="125"/>
      <c r="Q145" s="125"/>
      <c r="R145" s="125"/>
      <c r="S145" s="126"/>
      <c r="T145" s="126"/>
      <c r="U145" s="126"/>
      <c r="V145" s="126"/>
      <c r="W145" s="126"/>
      <c r="X145" s="125"/>
      <c r="Y145" s="126"/>
      <c r="Z145" s="126"/>
    </row>
    <row r="146" s="104" customFormat="1" ht="30" customHeight="1" spans="1:26">
      <c r="A146" s="119" t="s">
        <v>187</v>
      </c>
      <c r="B146" s="120" t="s">
        <v>149</v>
      </c>
      <c r="C146" s="119"/>
      <c r="D146" s="120"/>
      <c r="E146" s="132"/>
      <c r="F146" s="133"/>
      <c r="G146" s="133"/>
      <c r="H146" s="133"/>
      <c r="I146" s="132"/>
      <c r="J146" s="132"/>
      <c r="K146" s="132"/>
      <c r="L146" s="132"/>
      <c r="M146" s="132"/>
      <c r="N146" s="132"/>
      <c r="O146" s="132"/>
      <c r="P146" s="132"/>
      <c r="Q146" s="132"/>
      <c r="R146" s="132"/>
      <c r="S146" s="133"/>
      <c r="T146" s="133"/>
      <c r="U146" s="133"/>
      <c r="V146" s="133"/>
      <c r="W146" s="133"/>
      <c r="X146" s="132"/>
      <c r="Y146" s="133"/>
      <c r="Z146" s="133"/>
    </row>
    <row r="147" s="104" customFormat="1" ht="30" customHeight="1" spans="1:26">
      <c r="A147" s="119" t="s">
        <v>188</v>
      </c>
      <c r="B147" s="120" t="s">
        <v>149</v>
      </c>
      <c r="C147" s="119"/>
      <c r="D147" s="120"/>
      <c r="E147" s="132"/>
      <c r="F147" s="133"/>
      <c r="G147" s="133"/>
      <c r="H147" s="133"/>
      <c r="I147" s="132"/>
      <c r="J147" s="132"/>
      <c r="K147" s="132"/>
      <c r="L147" s="132"/>
      <c r="M147" s="132"/>
      <c r="N147" s="132"/>
      <c r="O147" s="132"/>
      <c r="P147" s="132"/>
      <c r="Q147" s="132"/>
      <c r="R147" s="132"/>
      <c r="S147" s="133"/>
      <c r="T147" s="133"/>
      <c r="U147" s="133"/>
      <c r="V147" s="133"/>
      <c r="W147" s="133"/>
      <c r="X147" s="132"/>
      <c r="Y147" s="133"/>
      <c r="Z147" s="133"/>
    </row>
    <row r="148" s="104" customFormat="1" ht="30" customHeight="1" spans="1:26">
      <c r="A148" s="119" t="s">
        <v>189</v>
      </c>
      <c r="B148" s="120" t="s">
        <v>149</v>
      </c>
      <c r="C148" s="119"/>
      <c r="D148" s="120"/>
      <c r="E148" s="132"/>
      <c r="F148" s="133"/>
      <c r="G148" s="133"/>
      <c r="H148" s="133"/>
      <c r="I148" s="132"/>
      <c r="J148" s="132"/>
      <c r="K148" s="132"/>
      <c r="L148" s="132"/>
      <c r="M148" s="132"/>
      <c r="N148" s="132"/>
      <c r="O148" s="132"/>
      <c r="P148" s="132"/>
      <c r="Q148" s="132"/>
      <c r="R148" s="132"/>
      <c r="S148" s="133"/>
      <c r="T148" s="133"/>
      <c r="U148" s="133"/>
      <c r="V148" s="133"/>
      <c r="W148" s="133"/>
      <c r="X148" s="132"/>
      <c r="Y148" s="133"/>
      <c r="Z148" s="133"/>
    </row>
    <row r="149" s="104" customFormat="1" ht="30" customHeight="1" spans="1:26">
      <c r="A149" s="119" t="s">
        <v>187</v>
      </c>
      <c r="B149" s="120" t="s">
        <v>115</v>
      </c>
      <c r="C149" s="119"/>
      <c r="D149" s="120"/>
      <c r="E149" s="132"/>
      <c r="F149" s="133"/>
      <c r="G149" s="133"/>
      <c r="H149" s="133"/>
      <c r="I149" s="132">
        <f t="shared" ref="I149:R149" si="26">I150</f>
        <v>0</v>
      </c>
      <c r="J149" s="132">
        <f t="shared" si="26"/>
        <v>0</v>
      </c>
      <c r="K149" s="132">
        <f t="shared" si="26"/>
        <v>0</v>
      </c>
      <c r="L149" s="132">
        <f t="shared" si="26"/>
        <v>0</v>
      </c>
      <c r="M149" s="132">
        <f t="shared" si="26"/>
        <v>0</v>
      </c>
      <c r="N149" s="132">
        <f t="shared" si="26"/>
        <v>0</v>
      </c>
      <c r="O149" s="132">
        <f t="shared" si="26"/>
        <v>0</v>
      </c>
      <c r="P149" s="132">
        <f t="shared" si="26"/>
        <v>1</v>
      </c>
      <c r="Q149" s="132">
        <f t="shared" si="26"/>
        <v>4000</v>
      </c>
      <c r="R149" s="132">
        <f t="shared" si="26"/>
        <v>14400</v>
      </c>
      <c r="S149" s="133"/>
      <c r="T149" s="133"/>
      <c r="U149" s="133"/>
      <c r="V149" s="133"/>
      <c r="W149" s="133"/>
      <c r="X149" s="132">
        <f>X150</f>
        <v>48</v>
      </c>
      <c r="Y149" s="133"/>
      <c r="Z149" s="133"/>
    </row>
    <row r="150" s="104" customFormat="1" ht="30" customHeight="1" spans="1:26">
      <c r="A150" s="119" t="s">
        <v>188</v>
      </c>
      <c r="B150" s="120" t="s">
        <v>115</v>
      </c>
      <c r="C150" s="119"/>
      <c r="D150" s="120"/>
      <c r="E150" s="132"/>
      <c r="F150" s="133"/>
      <c r="G150" s="133"/>
      <c r="H150" s="133"/>
      <c r="I150" s="132">
        <f t="shared" ref="I150:R150" si="27">I151+I152</f>
        <v>0</v>
      </c>
      <c r="J150" s="132">
        <f t="shared" si="27"/>
        <v>0</v>
      </c>
      <c r="K150" s="132">
        <f t="shared" si="27"/>
        <v>0</v>
      </c>
      <c r="L150" s="132">
        <f t="shared" si="27"/>
        <v>0</v>
      </c>
      <c r="M150" s="132">
        <f t="shared" si="27"/>
        <v>0</v>
      </c>
      <c r="N150" s="132">
        <f t="shared" si="27"/>
        <v>0</v>
      </c>
      <c r="O150" s="132">
        <f t="shared" si="27"/>
        <v>0</v>
      </c>
      <c r="P150" s="132">
        <f t="shared" si="27"/>
        <v>1</v>
      </c>
      <c r="Q150" s="132">
        <f t="shared" si="27"/>
        <v>4000</v>
      </c>
      <c r="R150" s="132">
        <f t="shared" si="27"/>
        <v>14400</v>
      </c>
      <c r="S150" s="133"/>
      <c r="T150" s="133"/>
      <c r="U150" s="133"/>
      <c r="V150" s="133"/>
      <c r="W150" s="133"/>
      <c r="X150" s="132">
        <f>X151+X152</f>
        <v>48</v>
      </c>
      <c r="Y150" s="133"/>
      <c r="Z150" s="133"/>
    </row>
    <row r="151" s="104" customFormat="1" ht="45" customHeight="1" spans="1:26">
      <c r="A151" s="119" t="s">
        <v>189</v>
      </c>
      <c r="B151" s="120" t="s">
        <v>155</v>
      </c>
      <c r="C151" s="119"/>
      <c r="D151" s="120"/>
      <c r="E151" s="132"/>
      <c r="F151" s="133"/>
      <c r="G151" s="133"/>
      <c r="H151" s="133"/>
      <c r="I151" s="132"/>
      <c r="J151" s="132"/>
      <c r="K151" s="132"/>
      <c r="L151" s="132"/>
      <c r="M151" s="132"/>
      <c r="N151" s="132"/>
      <c r="O151" s="132"/>
      <c r="P151" s="132"/>
      <c r="Q151" s="132"/>
      <c r="R151" s="132"/>
      <c r="S151" s="133"/>
      <c r="T151" s="133"/>
      <c r="U151" s="133"/>
      <c r="V151" s="133"/>
      <c r="W151" s="133"/>
      <c r="X151" s="132"/>
      <c r="Y151" s="133"/>
      <c r="Z151" s="133"/>
    </row>
    <row r="152" s="104" customFormat="1" ht="30" customHeight="1" spans="1:26">
      <c r="A152" s="119" t="s">
        <v>189</v>
      </c>
      <c r="B152" s="120" t="s">
        <v>156</v>
      </c>
      <c r="C152" s="119"/>
      <c r="D152" s="120"/>
      <c r="E152" s="132"/>
      <c r="F152" s="133"/>
      <c r="G152" s="133"/>
      <c r="H152" s="133"/>
      <c r="I152" s="132">
        <f t="shared" ref="I152:R152" si="28">SUM(I153)</f>
        <v>0</v>
      </c>
      <c r="J152" s="132">
        <f t="shared" si="28"/>
        <v>0</v>
      </c>
      <c r="K152" s="132">
        <f t="shared" si="28"/>
        <v>0</v>
      </c>
      <c r="L152" s="132">
        <f t="shared" si="28"/>
        <v>0</v>
      </c>
      <c r="M152" s="132">
        <f t="shared" si="28"/>
        <v>0</v>
      </c>
      <c r="N152" s="132">
        <f t="shared" si="28"/>
        <v>0</v>
      </c>
      <c r="O152" s="132">
        <f t="shared" si="28"/>
        <v>0</v>
      </c>
      <c r="P152" s="132">
        <f t="shared" si="28"/>
        <v>1</v>
      </c>
      <c r="Q152" s="132">
        <f t="shared" si="28"/>
        <v>4000</v>
      </c>
      <c r="R152" s="132">
        <f t="shared" si="28"/>
        <v>14400</v>
      </c>
      <c r="S152" s="133"/>
      <c r="T152" s="133"/>
      <c r="U152" s="133"/>
      <c r="V152" s="133"/>
      <c r="W152" s="133"/>
      <c r="X152" s="132">
        <f>SUM(X153)</f>
        <v>48</v>
      </c>
      <c r="Y152" s="133"/>
      <c r="Z152" s="133"/>
    </row>
    <row r="153" s="105" customFormat="1" ht="210" customHeight="1" spans="1:26">
      <c r="A153" s="168">
        <v>24</v>
      </c>
      <c r="B153" s="128" t="s">
        <v>408</v>
      </c>
      <c r="C153" s="169" t="s">
        <v>196</v>
      </c>
      <c r="D153" s="170" t="s">
        <v>409</v>
      </c>
      <c r="E153" s="169" t="s">
        <v>198</v>
      </c>
      <c r="F153" s="170" t="s">
        <v>199</v>
      </c>
      <c r="G153" s="170" t="s">
        <v>410</v>
      </c>
      <c r="H153" s="170" t="s">
        <v>411</v>
      </c>
      <c r="I153" s="125"/>
      <c r="J153" s="125"/>
      <c r="K153" s="125"/>
      <c r="L153" s="125"/>
      <c r="M153" s="125"/>
      <c r="N153" s="125"/>
      <c r="O153" s="125"/>
      <c r="P153" s="125">
        <v>1</v>
      </c>
      <c r="Q153" s="125">
        <v>4000</v>
      </c>
      <c r="R153" s="125">
        <v>14400</v>
      </c>
      <c r="S153" s="171" t="s">
        <v>412</v>
      </c>
      <c r="T153" s="171" t="s">
        <v>413</v>
      </c>
      <c r="U153" s="171" t="s">
        <v>412</v>
      </c>
      <c r="V153" s="171" t="s">
        <v>413</v>
      </c>
      <c r="W153" s="136" t="s">
        <v>206</v>
      </c>
      <c r="X153" s="125">
        <v>48</v>
      </c>
      <c r="Y153" s="170" t="s">
        <v>414</v>
      </c>
      <c r="Z153" s="170" t="s">
        <v>415</v>
      </c>
    </row>
    <row r="154" s="105" customFormat="1" ht="30" customHeight="1" spans="1:26">
      <c r="A154" s="134" t="s">
        <v>189</v>
      </c>
      <c r="B154" s="120" t="s">
        <v>416</v>
      </c>
      <c r="C154" s="119"/>
      <c r="D154" s="120"/>
      <c r="E154" s="125"/>
      <c r="F154" s="126"/>
      <c r="G154" s="126"/>
      <c r="H154" s="126"/>
      <c r="I154" s="125"/>
      <c r="J154" s="125"/>
      <c r="K154" s="125"/>
      <c r="L154" s="125"/>
      <c r="M154" s="125"/>
      <c r="N154" s="125"/>
      <c r="O154" s="125"/>
      <c r="P154" s="125"/>
      <c r="Q154" s="125"/>
      <c r="R154" s="125"/>
      <c r="S154" s="126"/>
      <c r="T154" s="126"/>
      <c r="U154" s="126"/>
      <c r="V154" s="126"/>
      <c r="W154" s="126"/>
      <c r="X154" s="125"/>
      <c r="Y154" s="126"/>
      <c r="Z154" s="126"/>
    </row>
  </sheetData>
  <autoFilter ref="A5:Z154">
    <extLst/>
  </autoFilter>
  <mergeCells count="156">
    <mergeCell ref="A1:D1"/>
    <mergeCell ref="A2:Z2"/>
    <mergeCell ref="I3:P3"/>
    <mergeCell ref="Q3:R3"/>
    <mergeCell ref="S3:W3"/>
    <mergeCell ref="A6:H6"/>
    <mergeCell ref="B7:D7"/>
    <mergeCell ref="B8:D8"/>
    <mergeCell ref="B9:D9"/>
    <mergeCell ref="B10:D10"/>
    <mergeCell ref="B11:D11"/>
    <mergeCell ref="B14:D14"/>
    <mergeCell ref="B15:D15"/>
    <mergeCell ref="B16:D16"/>
    <mergeCell ref="B17:D17"/>
    <mergeCell ref="B18:D18"/>
    <mergeCell ref="B19:D19"/>
    <mergeCell ref="B21:D21"/>
    <mergeCell ref="B22:D22"/>
    <mergeCell ref="B23:D23"/>
    <mergeCell ref="B27:D27"/>
    <mergeCell ref="B30:D30"/>
    <mergeCell ref="B31:D31"/>
    <mergeCell ref="B33:D33"/>
    <mergeCell ref="B34:D34"/>
    <mergeCell ref="B35:D35"/>
    <mergeCell ref="B36:D36"/>
    <mergeCell ref="B37:D37"/>
    <mergeCell ref="B38:D38"/>
    <mergeCell ref="B39:D39"/>
    <mergeCell ref="B40:D40"/>
    <mergeCell ref="B41:D41"/>
    <mergeCell ref="B42:D42"/>
    <mergeCell ref="B43:D43"/>
    <mergeCell ref="B45:D45"/>
    <mergeCell ref="B46:D46"/>
    <mergeCell ref="B48:D48"/>
    <mergeCell ref="B49:D49"/>
    <mergeCell ref="B50:D50"/>
    <mergeCell ref="B51:D51"/>
    <mergeCell ref="B52:D52"/>
    <mergeCell ref="B53:D53"/>
    <mergeCell ref="B54:D54"/>
    <mergeCell ref="B55:D55"/>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B72:D72"/>
    <mergeCell ref="B73:D73"/>
    <mergeCell ref="B74:D74"/>
    <mergeCell ref="B75:D75"/>
    <mergeCell ref="B76:D76"/>
    <mergeCell ref="B77:D77"/>
    <mergeCell ref="B78:D78"/>
    <mergeCell ref="B79:D79"/>
    <mergeCell ref="B80:D80"/>
    <mergeCell ref="B81:D81"/>
    <mergeCell ref="B82:D82"/>
    <mergeCell ref="B83:D83"/>
    <mergeCell ref="B86:D86"/>
    <mergeCell ref="B87:D87"/>
    <mergeCell ref="B88:D88"/>
    <mergeCell ref="B89:D89"/>
    <mergeCell ref="B90:D90"/>
    <mergeCell ref="B91:D91"/>
    <mergeCell ref="B92:D92"/>
    <mergeCell ref="B93:D93"/>
    <mergeCell ref="B94:D94"/>
    <mergeCell ref="B96:D96"/>
    <mergeCell ref="B104:D104"/>
    <mergeCell ref="B105:D105"/>
    <mergeCell ref="B106:D106"/>
    <mergeCell ref="B107:D107"/>
    <mergeCell ref="B108:D108"/>
    <mergeCell ref="B109:D109"/>
    <mergeCell ref="B110:D110"/>
    <mergeCell ref="B111:D111"/>
    <mergeCell ref="B112:D112"/>
    <mergeCell ref="B113:D113"/>
    <mergeCell ref="B114:D114"/>
    <mergeCell ref="B116:D116"/>
    <mergeCell ref="B117:D117"/>
    <mergeCell ref="B118:D118"/>
    <mergeCell ref="B119:D119"/>
    <mergeCell ref="B120:D120"/>
    <mergeCell ref="B121:D121"/>
    <mergeCell ref="B122:D122"/>
    <mergeCell ref="B123:D123"/>
    <mergeCell ref="B124:D124"/>
    <mergeCell ref="B125:D125"/>
    <mergeCell ref="B126:D126"/>
    <mergeCell ref="B127:D127"/>
    <mergeCell ref="B128:D128"/>
    <mergeCell ref="B129:D129"/>
    <mergeCell ref="B130:D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43:D143"/>
    <mergeCell ref="B144:D144"/>
    <mergeCell ref="B145:D145"/>
    <mergeCell ref="B146:D146"/>
    <mergeCell ref="B147:D147"/>
    <mergeCell ref="B148:D148"/>
    <mergeCell ref="B149:D149"/>
    <mergeCell ref="B150:D150"/>
    <mergeCell ref="B151:D151"/>
    <mergeCell ref="B152:D152"/>
    <mergeCell ref="B154:D154"/>
    <mergeCell ref="A3:A5"/>
    <mergeCell ref="B3:B5"/>
    <mergeCell ref="C3:C5"/>
    <mergeCell ref="D3:D5"/>
    <mergeCell ref="E3:E5"/>
    <mergeCell ref="F3:F5"/>
    <mergeCell ref="G3:G5"/>
    <mergeCell ref="H3: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3:X5"/>
    <mergeCell ref="Y3:Y5"/>
    <mergeCell ref="Z3:Z5"/>
  </mergeCells>
  <conditionalFormatting sqref="H95">
    <cfRule type="duplicateValues" dxfId="0" priority="1"/>
  </conditionalFormatting>
  <pageMargins left="0.590277777777778" right="0.393055555555556" top="0.511805555555556" bottom="0.0784722222222222" header="0.275" footer="0.5"/>
  <pageSetup paperSize="8" scale="26"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9"/>
  <sheetViews>
    <sheetView zoomScale="90" zoomScaleNormal="90" topLeftCell="A88" workbookViewId="0">
      <selection activeCell="F26" sqref="F26"/>
    </sheetView>
  </sheetViews>
  <sheetFormatPr defaultColWidth="9" defaultRowHeight="13.5" outlineLevelCol="6"/>
  <cols>
    <col min="1" max="1" width="6.38333333333333" customWidth="1"/>
    <col min="2" max="2" width="26.4416666666667" customWidth="1"/>
    <col min="5" max="5" width="9.25"/>
    <col min="6" max="6" width="16.225" customWidth="1"/>
    <col min="7" max="7" width="15.6666666666667" customWidth="1"/>
  </cols>
  <sheetData>
    <row r="1" spans="1:7">
      <c r="A1" s="73" t="s">
        <v>417</v>
      </c>
      <c r="B1" s="73"/>
      <c r="C1" s="73"/>
      <c r="D1" s="73"/>
      <c r="E1" s="73"/>
      <c r="F1" s="73"/>
      <c r="G1" s="73"/>
    </row>
    <row r="2" ht="47" customHeight="1" spans="1:7">
      <c r="A2" s="73"/>
      <c r="B2" s="73"/>
      <c r="C2" s="73"/>
      <c r="D2" s="73"/>
      <c r="E2" s="73"/>
      <c r="F2" s="73"/>
      <c r="G2" s="73"/>
    </row>
    <row r="3" spans="1:7">
      <c r="A3" s="2" t="s">
        <v>1</v>
      </c>
      <c r="B3" s="2" t="s">
        <v>2</v>
      </c>
      <c r="C3" s="2" t="s">
        <v>3</v>
      </c>
      <c r="D3" s="3" t="s">
        <v>4</v>
      </c>
      <c r="E3" s="4"/>
      <c r="F3" s="5" t="s">
        <v>5</v>
      </c>
      <c r="G3" s="6"/>
    </row>
    <row r="4" ht="27" spans="1:7">
      <c r="A4" s="2"/>
      <c r="B4" s="2"/>
      <c r="C4" s="7"/>
      <c r="D4" s="2" t="s">
        <v>8</v>
      </c>
      <c r="E4" s="8" t="s">
        <v>7</v>
      </c>
      <c r="F4" s="5" t="s">
        <v>9</v>
      </c>
      <c r="G4" s="6" t="s">
        <v>10</v>
      </c>
    </row>
    <row r="5" spans="1:7">
      <c r="A5" s="74" t="s">
        <v>11</v>
      </c>
      <c r="B5" s="75"/>
      <c r="C5" s="76">
        <v>24</v>
      </c>
      <c r="D5" s="77"/>
      <c r="E5" s="78"/>
      <c r="F5" s="79">
        <v>11455</v>
      </c>
      <c r="G5" s="69"/>
    </row>
    <row r="6" spans="1:7">
      <c r="A6" s="16" t="s">
        <v>15</v>
      </c>
      <c r="B6" s="17" t="s">
        <v>16</v>
      </c>
      <c r="C6" s="18">
        <f>C7+C25+C30+C37+C42</f>
        <v>12</v>
      </c>
      <c r="D6" s="18"/>
      <c r="E6" s="18"/>
      <c r="F6" s="18">
        <f>F7+F25+F30+F37+F42</f>
        <v>8909</v>
      </c>
      <c r="G6" s="80">
        <v>0.7777</v>
      </c>
    </row>
    <row r="7" spans="1:7">
      <c r="A7" s="23" t="s">
        <v>13</v>
      </c>
      <c r="B7" s="24" t="s">
        <v>18</v>
      </c>
      <c r="C7" s="25">
        <f>C8+C16+C17+C22</f>
        <v>9</v>
      </c>
      <c r="D7" s="25"/>
      <c r="E7" s="25"/>
      <c r="F7" s="25">
        <f>F8+F16+F17+F22</f>
        <v>6804</v>
      </c>
      <c r="G7" s="81">
        <v>0.594</v>
      </c>
    </row>
    <row r="8" spans="1:7">
      <c r="A8" s="30">
        <v>1</v>
      </c>
      <c r="B8" s="31" t="s">
        <v>190</v>
      </c>
      <c r="C8" s="32">
        <v>2</v>
      </c>
      <c r="D8" s="33"/>
      <c r="E8" s="34"/>
      <c r="F8" s="35">
        <v>300</v>
      </c>
      <c r="G8" s="15">
        <v>0.0262</v>
      </c>
    </row>
    <row r="9" spans="1:7">
      <c r="A9" s="36" t="s">
        <v>418</v>
      </c>
      <c r="B9" s="31" t="s">
        <v>192</v>
      </c>
      <c r="C9" s="32"/>
      <c r="D9" s="33"/>
      <c r="E9" s="34"/>
      <c r="F9" s="35"/>
      <c r="G9" s="15"/>
    </row>
    <row r="10" spans="1:7">
      <c r="A10" s="36" t="s">
        <v>419</v>
      </c>
      <c r="B10" s="31" t="s">
        <v>193</v>
      </c>
      <c r="C10" s="32">
        <v>2</v>
      </c>
      <c r="D10" s="33" t="s">
        <v>25</v>
      </c>
      <c r="E10" s="34">
        <v>81</v>
      </c>
      <c r="F10" s="35">
        <v>300</v>
      </c>
      <c r="G10" s="15">
        <f>F10/F5</f>
        <v>0.0261894369271061</v>
      </c>
    </row>
    <row r="11" spans="1:7">
      <c r="A11" s="30">
        <v>2</v>
      </c>
      <c r="B11" s="31" t="s">
        <v>219</v>
      </c>
      <c r="C11" s="32"/>
      <c r="D11" s="32"/>
      <c r="E11" s="32"/>
      <c r="F11" s="82"/>
      <c r="G11" s="83"/>
    </row>
    <row r="12" spans="1:7">
      <c r="A12" s="36" t="s">
        <v>418</v>
      </c>
      <c r="B12" s="10" t="s">
        <v>32</v>
      </c>
      <c r="C12" s="32"/>
      <c r="D12" s="33"/>
      <c r="E12" s="34"/>
      <c r="F12" s="35"/>
      <c r="G12" s="15"/>
    </row>
    <row r="13" spans="1:7">
      <c r="A13" s="36" t="s">
        <v>419</v>
      </c>
      <c r="B13" s="10" t="s">
        <v>220</v>
      </c>
      <c r="C13" s="32"/>
      <c r="D13" s="33"/>
      <c r="E13" s="34"/>
      <c r="F13" s="35"/>
      <c r="G13" s="15"/>
    </row>
    <row r="14" spans="1:7">
      <c r="A14" s="36" t="s">
        <v>420</v>
      </c>
      <c r="B14" s="10" t="s">
        <v>35</v>
      </c>
      <c r="C14" s="32"/>
      <c r="D14" s="33"/>
      <c r="E14" s="34"/>
      <c r="F14" s="35"/>
      <c r="G14" s="15"/>
    </row>
    <row r="15" spans="1:7">
      <c r="A15" s="36" t="s">
        <v>421</v>
      </c>
      <c r="B15" s="10" t="s">
        <v>221</v>
      </c>
      <c r="C15" s="32"/>
      <c r="D15" s="33"/>
      <c r="E15" s="34"/>
      <c r="F15" s="35"/>
      <c r="G15" s="15"/>
    </row>
    <row r="16" spans="1:7">
      <c r="A16" s="30">
        <v>3</v>
      </c>
      <c r="B16" s="31" t="s">
        <v>50</v>
      </c>
      <c r="C16" s="32">
        <v>1</v>
      </c>
      <c r="D16" s="33" t="s">
        <v>25</v>
      </c>
      <c r="E16" s="34">
        <v>1</v>
      </c>
      <c r="F16" s="35">
        <v>380</v>
      </c>
      <c r="G16" s="15">
        <f>F16/F5</f>
        <v>0.0331732867743343</v>
      </c>
    </row>
    <row r="17" spans="1:7">
      <c r="A17" s="30">
        <v>4</v>
      </c>
      <c r="B17" s="31" t="s">
        <v>53</v>
      </c>
      <c r="C17" s="32">
        <f>C19+C20</f>
        <v>5</v>
      </c>
      <c r="D17" s="32"/>
      <c r="E17" s="32"/>
      <c r="F17" s="82">
        <f>F19+F20</f>
        <v>5744</v>
      </c>
      <c r="G17" s="83">
        <v>0.5014</v>
      </c>
    </row>
    <row r="18" spans="1:7">
      <c r="A18" s="36" t="s">
        <v>418</v>
      </c>
      <c r="B18" s="10" t="s">
        <v>232</v>
      </c>
      <c r="C18" s="32"/>
      <c r="D18" s="33"/>
      <c r="E18" s="34"/>
      <c r="F18" s="35"/>
      <c r="G18" s="15"/>
    </row>
    <row r="19" spans="1:7">
      <c r="A19" s="36" t="s">
        <v>419</v>
      </c>
      <c r="B19" s="10" t="s">
        <v>233</v>
      </c>
      <c r="C19" s="32">
        <v>3</v>
      </c>
      <c r="D19" s="33" t="s">
        <v>22</v>
      </c>
      <c r="E19" s="34">
        <v>25605</v>
      </c>
      <c r="F19" s="35">
        <v>1194</v>
      </c>
      <c r="G19" s="15">
        <f>F19/F5</f>
        <v>0.104233958969882</v>
      </c>
    </row>
    <row r="20" spans="1:7">
      <c r="A20" s="36" t="s">
        <v>420</v>
      </c>
      <c r="B20" s="10" t="s">
        <v>263</v>
      </c>
      <c r="C20" s="32">
        <v>2</v>
      </c>
      <c r="D20" s="33" t="s">
        <v>22</v>
      </c>
      <c r="E20" s="34">
        <v>10000</v>
      </c>
      <c r="F20" s="35">
        <v>4550</v>
      </c>
      <c r="G20" s="15">
        <f>F20/F5</f>
        <v>0.397206460061109</v>
      </c>
    </row>
    <row r="21" spans="1:7">
      <c r="A21" s="36" t="s">
        <v>421</v>
      </c>
      <c r="B21" s="10" t="s">
        <v>44</v>
      </c>
      <c r="C21" s="32"/>
      <c r="D21" s="33"/>
      <c r="E21" s="34"/>
      <c r="F21" s="35"/>
      <c r="G21" s="15"/>
    </row>
    <row r="22" spans="1:7">
      <c r="A22" s="30">
        <v>5</v>
      </c>
      <c r="B22" s="31" t="s">
        <v>55</v>
      </c>
      <c r="C22" s="32">
        <v>1</v>
      </c>
      <c r="D22" s="84" t="s">
        <v>422</v>
      </c>
      <c r="E22" s="84" t="s">
        <v>422</v>
      </c>
      <c r="F22" s="35">
        <v>380</v>
      </c>
      <c r="G22" s="15">
        <f>F22/F5</f>
        <v>0.0331732867743343</v>
      </c>
    </row>
    <row r="23" spans="1:7">
      <c r="A23" s="30">
        <v>6</v>
      </c>
      <c r="B23" s="31" t="s">
        <v>294</v>
      </c>
      <c r="C23" s="32"/>
      <c r="D23" s="33"/>
      <c r="E23" s="34"/>
      <c r="F23" s="35"/>
      <c r="G23" s="15"/>
    </row>
    <row r="24" spans="1:7">
      <c r="A24" s="30">
        <v>7</v>
      </c>
      <c r="B24" s="37" t="s">
        <v>295</v>
      </c>
      <c r="C24" s="32"/>
      <c r="D24" s="33"/>
      <c r="E24" s="34"/>
      <c r="F24" s="35"/>
      <c r="G24" s="15"/>
    </row>
    <row r="25" spans="1:7">
      <c r="A25" s="23" t="s">
        <v>42</v>
      </c>
      <c r="B25" s="38" t="s">
        <v>60</v>
      </c>
      <c r="C25" s="25"/>
      <c r="D25" s="25"/>
      <c r="E25" s="25"/>
      <c r="F25" s="25"/>
      <c r="G25" s="81"/>
    </row>
    <row r="26" spans="1:7">
      <c r="A26" s="30">
        <v>1</v>
      </c>
      <c r="B26" s="37" t="s">
        <v>62</v>
      </c>
      <c r="C26" s="32"/>
      <c r="D26" s="33"/>
      <c r="E26" s="34"/>
      <c r="F26" s="35"/>
      <c r="G26" s="15"/>
    </row>
    <row r="27" spans="1:7">
      <c r="A27" s="30">
        <v>2</v>
      </c>
      <c r="B27" s="39" t="s">
        <v>65</v>
      </c>
      <c r="C27" s="32"/>
      <c r="D27" s="33"/>
      <c r="E27" s="34"/>
      <c r="F27" s="35"/>
      <c r="G27" s="15"/>
    </row>
    <row r="28" spans="1:7">
      <c r="A28" s="30">
        <v>3</v>
      </c>
      <c r="B28" s="37" t="s">
        <v>67</v>
      </c>
      <c r="C28" s="32"/>
      <c r="D28" s="33"/>
      <c r="E28" s="34"/>
      <c r="F28" s="35"/>
      <c r="G28" s="15"/>
    </row>
    <row r="29" spans="1:7">
      <c r="A29" s="30">
        <v>4</v>
      </c>
      <c r="B29" s="37" t="s">
        <v>69</v>
      </c>
      <c r="C29" s="32"/>
      <c r="D29" s="33"/>
      <c r="E29" s="34"/>
      <c r="F29" s="35"/>
      <c r="G29" s="15"/>
    </row>
    <row r="30" spans="1:7">
      <c r="A30" s="23" t="s">
        <v>56</v>
      </c>
      <c r="B30" s="38" t="s">
        <v>296</v>
      </c>
      <c r="C30" s="25">
        <v>2</v>
      </c>
      <c r="D30" s="26"/>
      <c r="E30" s="85"/>
      <c r="F30" s="86">
        <v>1880</v>
      </c>
      <c r="G30" s="29">
        <v>0.1641</v>
      </c>
    </row>
    <row r="31" spans="1:7">
      <c r="A31" s="30">
        <v>1</v>
      </c>
      <c r="B31" s="37" t="s">
        <v>297</v>
      </c>
      <c r="C31" s="32">
        <v>2</v>
      </c>
      <c r="D31" s="33"/>
      <c r="E31" s="34"/>
      <c r="F31" s="35">
        <v>1880</v>
      </c>
      <c r="G31" s="15">
        <v>0.1641</v>
      </c>
    </row>
    <row r="32" spans="1:7">
      <c r="A32" s="36" t="s">
        <v>418</v>
      </c>
      <c r="B32" s="37" t="s">
        <v>74</v>
      </c>
      <c r="C32" s="32"/>
      <c r="D32" s="33"/>
      <c r="E32" s="34"/>
      <c r="F32" s="35"/>
      <c r="G32" s="15"/>
    </row>
    <row r="33" spans="1:7">
      <c r="A33" s="36" t="s">
        <v>419</v>
      </c>
      <c r="B33" s="37" t="s">
        <v>78</v>
      </c>
      <c r="C33" s="32">
        <v>1</v>
      </c>
      <c r="D33" s="33" t="s">
        <v>22</v>
      </c>
      <c r="E33" s="34">
        <v>140</v>
      </c>
      <c r="F33" s="35">
        <v>330</v>
      </c>
      <c r="G33" s="15">
        <f>F33/F5</f>
        <v>0.0288083806198167</v>
      </c>
    </row>
    <row r="34" spans="1:7">
      <c r="A34" s="36" t="s">
        <v>420</v>
      </c>
      <c r="B34" s="37" t="s">
        <v>306</v>
      </c>
      <c r="C34" s="32"/>
      <c r="D34" s="33"/>
      <c r="E34" s="34"/>
      <c r="F34" s="35"/>
      <c r="G34" s="15"/>
    </row>
    <row r="35" spans="1:7">
      <c r="A35" s="36" t="s">
        <v>421</v>
      </c>
      <c r="B35" s="37" t="s">
        <v>307</v>
      </c>
      <c r="C35" s="32">
        <v>1</v>
      </c>
      <c r="D35" s="33" t="s">
        <v>25</v>
      </c>
      <c r="E35" s="87" t="s">
        <v>209</v>
      </c>
      <c r="F35" s="35">
        <v>1550</v>
      </c>
      <c r="G35" s="15">
        <f>F35/F5</f>
        <v>0.135312090790048</v>
      </c>
    </row>
    <row r="36" spans="1:7">
      <c r="A36" s="30">
        <v>2</v>
      </c>
      <c r="B36" s="39" t="s">
        <v>84</v>
      </c>
      <c r="C36" s="32"/>
      <c r="D36" s="33"/>
      <c r="E36" s="34"/>
      <c r="F36" s="35"/>
      <c r="G36" s="15"/>
    </row>
    <row r="37" spans="1:7">
      <c r="A37" s="23" t="s">
        <v>86</v>
      </c>
      <c r="B37" s="40" t="s">
        <v>87</v>
      </c>
      <c r="C37" s="25"/>
      <c r="D37" s="26"/>
      <c r="E37" s="27"/>
      <c r="F37" s="28"/>
      <c r="G37" s="29"/>
    </row>
    <row r="38" spans="1:7">
      <c r="A38" s="30">
        <v>1</v>
      </c>
      <c r="B38" s="39" t="s">
        <v>89</v>
      </c>
      <c r="C38" s="32"/>
      <c r="D38" s="33"/>
      <c r="E38" s="34"/>
      <c r="F38" s="35"/>
      <c r="G38" s="15"/>
    </row>
    <row r="39" spans="1:7">
      <c r="A39" s="30">
        <v>2</v>
      </c>
      <c r="B39" s="39" t="s">
        <v>91</v>
      </c>
      <c r="C39" s="32"/>
      <c r="D39" s="33"/>
      <c r="E39" s="34"/>
      <c r="F39" s="35"/>
      <c r="G39" s="15"/>
    </row>
    <row r="40" spans="1:7">
      <c r="A40" s="30">
        <v>3</v>
      </c>
      <c r="B40" s="39" t="s">
        <v>94</v>
      </c>
      <c r="C40" s="32"/>
      <c r="D40" s="33"/>
      <c r="E40" s="34"/>
      <c r="F40" s="35"/>
      <c r="G40" s="15"/>
    </row>
    <row r="41" spans="1:7">
      <c r="A41" s="30">
        <v>4</v>
      </c>
      <c r="B41" s="39" t="s">
        <v>96</v>
      </c>
      <c r="C41" s="32"/>
      <c r="D41" s="33"/>
      <c r="E41" s="34"/>
      <c r="F41" s="35"/>
      <c r="G41" s="15"/>
    </row>
    <row r="42" spans="1:7">
      <c r="A42" s="23" t="s">
        <v>98</v>
      </c>
      <c r="B42" s="40" t="s">
        <v>99</v>
      </c>
      <c r="C42" s="25">
        <v>1</v>
      </c>
      <c r="D42" s="25"/>
      <c r="E42" s="25"/>
      <c r="F42" s="25">
        <v>225</v>
      </c>
      <c r="G42" s="29">
        <v>0.0196</v>
      </c>
    </row>
    <row r="43" spans="1:7">
      <c r="A43" s="30">
        <v>1</v>
      </c>
      <c r="B43" s="37" t="s">
        <v>101</v>
      </c>
      <c r="C43" s="32">
        <v>1</v>
      </c>
      <c r="D43" s="84" t="s">
        <v>422</v>
      </c>
      <c r="E43" s="84" t="s">
        <v>422</v>
      </c>
      <c r="F43" s="35">
        <v>225</v>
      </c>
      <c r="G43" s="15">
        <f>F43/F5</f>
        <v>0.0196420776953296</v>
      </c>
    </row>
    <row r="44" spans="1:7">
      <c r="A44" s="30">
        <v>2</v>
      </c>
      <c r="B44" s="37" t="s">
        <v>104</v>
      </c>
      <c r="C44" s="32"/>
      <c r="D44" s="33"/>
      <c r="E44" s="34"/>
      <c r="F44" s="35"/>
      <c r="G44" s="15"/>
    </row>
    <row r="45" spans="1:7">
      <c r="A45" s="30">
        <v>3</v>
      </c>
      <c r="B45" s="37" t="s">
        <v>107</v>
      </c>
      <c r="C45" s="32"/>
      <c r="D45" s="33"/>
      <c r="E45" s="34"/>
      <c r="F45" s="35"/>
      <c r="G45" s="15"/>
    </row>
    <row r="46" spans="1:7">
      <c r="A46" s="30">
        <v>4</v>
      </c>
      <c r="B46" s="37" t="s">
        <v>109</v>
      </c>
      <c r="C46" s="32"/>
      <c r="D46" s="33"/>
      <c r="E46" s="34"/>
      <c r="F46" s="35"/>
      <c r="G46" s="15"/>
    </row>
    <row r="47" spans="1:7">
      <c r="A47" s="30">
        <v>5</v>
      </c>
      <c r="B47" s="37" t="s">
        <v>113</v>
      </c>
      <c r="C47" s="32"/>
      <c r="D47" s="33"/>
      <c r="E47" s="34"/>
      <c r="F47" s="35"/>
      <c r="G47" s="15"/>
    </row>
    <row r="48" spans="1:7">
      <c r="A48" s="30">
        <v>6</v>
      </c>
      <c r="B48" s="37" t="s">
        <v>115</v>
      </c>
      <c r="C48" s="32"/>
      <c r="D48" s="33"/>
      <c r="E48" s="34"/>
      <c r="F48" s="35"/>
      <c r="G48" s="15"/>
    </row>
    <row r="49" spans="1:7">
      <c r="A49" s="16" t="s">
        <v>117</v>
      </c>
      <c r="B49" s="17" t="s">
        <v>118</v>
      </c>
      <c r="C49" s="18"/>
      <c r="D49" s="19"/>
      <c r="E49" s="20"/>
      <c r="F49" s="21"/>
      <c r="G49" s="22"/>
    </row>
    <row r="50" spans="1:7">
      <c r="A50" s="41" t="s">
        <v>13</v>
      </c>
      <c r="B50" s="38" t="s">
        <v>120</v>
      </c>
      <c r="C50" s="42"/>
      <c r="D50" s="43"/>
      <c r="E50" s="44"/>
      <c r="F50" s="45"/>
      <c r="G50" s="46"/>
    </row>
    <row r="51" spans="1:7">
      <c r="A51" s="30">
        <v>1</v>
      </c>
      <c r="B51" s="37" t="s">
        <v>122</v>
      </c>
      <c r="C51" s="32"/>
      <c r="D51" s="33"/>
      <c r="E51" s="34"/>
      <c r="F51" s="35"/>
      <c r="G51" s="15"/>
    </row>
    <row r="52" spans="1:7">
      <c r="A52" s="30">
        <v>2</v>
      </c>
      <c r="B52" s="37" t="s">
        <v>325</v>
      </c>
      <c r="C52" s="32"/>
      <c r="D52" s="33"/>
      <c r="E52" s="34"/>
      <c r="F52" s="35"/>
      <c r="G52" s="15"/>
    </row>
    <row r="53" spans="1:7">
      <c r="A53" s="23" t="s">
        <v>42</v>
      </c>
      <c r="B53" s="38" t="s">
        <v>326</v>
      </c>
      <c r="C53" s="25"/>
      <c r="D53" s="26"/>
      <c r="E53" s="27"/>
      <c r="F53" s="28"/>
      <c r="G53" s="29"/>
    </row>
    <row r="54" spans="1:7">
      <c r="A54" s="30">
        <v>1</v>
      </c>
      <c r="B54" s="37" t="s">
        <v>131</v>
      </c>
      <c r="C54" s="32"/>
      <c r="D54" s="33"/>
      <c r="E54" s="34"/>
      <c r="F54" s="35"/>
      <c r="G54" s="15"/>
    </row>
    <row r="55" spans="1:7">
      <c r="A55" s="30">
        <v>2</v>
      </c>
      <c r="B55" s="37" t="s">
        <v>133</v>
      </c>
      <c r="C55" s="32"/>
      <c r="D55" s="33"/>
      <c r="E55" s="34"/>
      <c r="F55" s="35"/>
      <c r="G55" s="15"/>
    </row>
    <row r="56" spans="1:7">
      <c r="A56" s="23" t="s">
        <v>56</v>
      </c>
      <c r="B56" s="38" t="s">
        <v>135</v>
      </c>
      <c r="C56" s="25"/>
      <c r="D56" s="26"/>
      <c r="E56" s="27"/>
      <c r="F56" s="28"/>
      <c r="G56" s="29"/>
    </row>
    <row r="57" spans="1:7">
      <c r="A57" s="30">
        <v>1</v>
      </c>
      <c r="B57" s="37" t="s">
        <v>137</v>
      </c>
      <c r="C57" s="32"/>
      <c r="D57" s="33"/>
      <c r="E57" s="34"/>
      <c r="F57" s="35"/>
      <c r="G57" s="15"/>
    </row>
    <row r="58" spans="1:7">
      <c r="A58" s="30">
        <v>2</v>
      </c>
      <c r="B58" s="47" t="s">
        <v>327</v>
      </c>
      <c r="C58" s="32"/>
      <c r="D58" s="33"/>
      <c r="E58" s="34"/>
      <c r="F58" s="35"/>
      <c r="G58" s="15"/>
    </row>
    <row r="59" spans="1:7">
      <c r="A59" s="23" t="s">
        <v>86</v>
      </c>
      <c r="B59" s="48" t="s">
        <v>141</v>
      </c>
      <c r="C59" s="25"/>
      <c r="D59" s="26"/>
      <c r="E59" s="27"/>
      <c r="F59" s="28"/>
      <c r="G59" s="29"/>
    </row>
    <row r="60" spans="1:7">
      <c r="A60" s="30">
        <v>1</v>
      </c>
      <c r="B60" s="47" t="s">
        <v>143</v>
      </c>
      <c r="C60" s="32"/>
      <c r="D60" s="33"/>
      <c r="E60" s="34"/>
      <c r="F60" s="35"/>
      <c r="G60" s="15"/>
    </row>
    <row r="61" spans="1:7">
      <c r="A61" s="30">
        <v>2</v>
      </c>
      <c r="B61" s="47" t="s">
        <v>145</v>
      </c>
      <c r="C61" s="32"/>
      <c r="D61" s="33"/>
      <c r="E61" s="34"/>
      <c r="F61" s="35"/>
      <c r="G61" s="15"/>
    </row>
    <row r="62" spans="1:7">
      <c r="A62" s="30">
        <v>3</v>
      </c>
      <c r="B62" s="47" t="s">
        <v>147</v>
      </c>
      <c r="C62" s="32"/>
      <c r="D62" s="33"/>
      <c r="E62" s="34"/>
      <c r="F62" s="35"/>
      <c r="G62" s="15"/>
    </row>
    <row r="63" spans="1:7">
      <c r="A63" s="23" t="s">
        <v>423</v>
      </c>
      <c r="B63" s="40" t="s">
        <v>151</v>
      </c>
      <c r="C63" s="25"/>
      <c r="D63" s="26"/>
      <c r="E63" s="27"/>
      <c r="F63" s="28"/>
      <c r="G63" s="29"/>
    </row>
    <row r="64" spans="1:7">
      <c r="A64" s="30">
        <v>1</v>
      </c>
      <c r="B64" s="40" t="s">
        <v>151</v>
      </c>
      <c r="C64" s="32"/>
      <c r="D64" s="33"/>
      <c r="E64" s="34"/>
      <c r="F64" s="35"/>
      <c r="G64" s="15"/>
    </row>
    <row r="65" spans="1:7">
      <c r="A65" s="16" t="s">
        <v>153</v>
      </c>
      <c r="B65" s="17" t="s">
        <v>154</v>
      </c>
      <c r="C65" s="18">
        <f>C66+C76</f>
        <v>10</v>
      </c>
      <c r="D65" s="18"/>
      <c r="E65" s="18"/>
      <c r="F65" s="18">
        <f>F66+F76</f>
        <v>2425</v>
      </c>
      <c r="G65" s="22">
        <v>0.2117</v>
      </c>
    </row>
    <row r="66" spans="1:7">
      <c r="A66" s="41" t="s">
        <v>13</v>
      </c>
      <c r="B66" s="52" t="s">
        <v>328</v>
      </c>
      <c r="C66" s="25">
        <v>2</v>
      </c>
      <c r="D66" s="26"/>
      <c r="E66" s="88"/>
      <c r="F66" s="86">
        <v>605</v>
      </c>
      <c r="G66" s="46">
        <v>0.0528</v>
      </c>
    </row>
    <row r="67" spans="1:7">
      <c r="A67" s="30">
        <v>1</v>
      </c>
      <c r="B67" s="47" t="s">
        <v>17</v>
      </c>
      <c r="C67" s="32"/>
      <c r="D67" s="33"/>
      <c r="E67" s="54"/>
      <c r="F67" s="35"/>
      <c r="G67" s="15"/>
    </row>
    <row r="68" spans="1:7">
      <c r="A68" s="30">
        <v>2</v>
      </c>
      <c r="B68" s="55" t="s">
        <v>329</v>
      </c>
      <c r="C68" s="32"/>
      <c r="D68" s="33"/>
      <c r="E68" s="54"/>
      <c r="F68" s="35"/>
      <c r="G68" s="15"/>
    </row>
    <row r="69" spans="1:7">
      <c r="A69" s="30">
        <v>3</v>
      </c>
      <c r="B69" s="37" t="s">
        <v>23</v>
      </c>
      <c r="C69" s="32"/>
      <c r="D69" s="33"/>
      <c r="E69" s="54"/>
      <c r="F69" s="35"/>
      <c r="G69" s="15"/>
    </row>
    <row r="70" spans="1:7">
      <c r="A70" s="30">
        <v>4</v>
      </c>
      <c r="B70" s="37" t="s">
        <v>26</v>
      </c>
      <c r="C70" s="32">
        <v>2</v>
      </c>
      <c r="D70" s="33" t="s">
        <v>25</v>
      </c>
      <c r="E70" s="62">
        <v>4</v>
      </c>
      <c r="F70" s="35">
        <v>605</v>
      </c>
      <c r="G70" s="15">
        <f>F70/F5</f>
        <v>0.0528153644696639</v>
      </c>
    </row>
    <row r="71" ht="24" spans="1:7">
      <c r="A71" s="30">
        <v>5</v>
      </c>
      <c r="B71" s="56" t="s">
        <v>347</v>
      </c>
      <c r="C71" s="32"/>
      <c r="D71" s="33"/>
      <c r="E71" s="54"/>
      <c r="F71" s="35"/>
      <c r="G71" s="15"/>
    </row>
    <row r="72" ht="24" spans="1:7">
      <c r="A72" s="30">
        <v>6</v>
      </c>
      <c r="B72" s="37" t="s">
        <v>348</v>
      </c>
      <c r="C72" s="32"/>
      <c r="D72" s="33"/>
      <c r="E72" s="54"/>
      <c r="F72" s="35"/>
      <c r="G72" s="15"/>
    </row>
    <row r="73" ht="36" spans="1:7">
      <c r="A73" s="30">
        <v>7</v>
      </c>
      <c r="B73" s="57" t="s">
        <v>349</v>
      </c>
      <c r="C73" s="32"/>
      <c r="D73" s="33"/>
      <c r="E73" s="54"/>
      <c r="F73" s="35"/>
      <c r="G73" s="15"/>
    </row>
    <row r="74" spans="1:7">
      <c r="A74" s="30">
        <v>8</v>
      </c>
      <c r="B74" s="47" t="s">
        <v>36</v>
      </c>
      <c r="C74" s="32"/>
      <c r="D74" s="33"/>
      <c r="E74" s="54"/>
      <c r="F74" s="35"/>
      <c r="G74" s="15"/>
    </row>
    <row r="75" spans="1:7">
      <c r="A75" s="30">
        <v>9</v>
      </c>
      <c r="B75" s="47" t="s">
        <v>115</v>
      </c>
      <c r="C75" s="32"/>
      <c r="D75" s="33"/>
      <c r="E75" s="54"/>
      <c r="F75" s="35"/>
      <c r="G75" s="15"/>
    </row>
    <row r="76" spans="1:7">
      <c r="A76" s="58" t="s">
        <v>42</v>
      </c>
      <c r="B76" s="52" t="s">
        <v>43</v>
      </c>
      <c r="C76" s="25">
        <v>8</v>
      </c>
      <c r="D76" s="89"/>
      <c r="E76" s="89"/>
      <c r="F76" s="90">
        <v>1820</v>
      </c>
      <c r="G76" s="91">
        <v>0.1589</v>
      </c>
    </row>
    <row r="77" ht="24" spans="1:7">
      <c r="A77" s="30">
        <v>1</v>
      </c>
      <c r="B77" s="37" t="s">
        <v>46</v>
      </c>
      <c r="C77" s="32"/>
      <c r="D77" s="33"/>
      <c r="E77" s="54"/>
      <c r="F77" s="35"/>
      <c r="G77" s="15"/>
    </row>
    <row r="78" spans="1:7">
      <c r="A78" s="30">
        <v>2</v>
      </c>
      <c r="B78" s="37" t="s">
        <v>48</v>
      </c>
      <c r="C78" s="32"/>
      <c r="D78" s="33"/>
      <c r="E78" s="54"/>
      <c r="F78" s="35"/>
      <c r="G78" s="15"/>
    </row>
    <row r="79" spans="1:7">
      <c r="A79" s="30">
        <v>3</v>
      </c>
      <c r="B79" s="37" t="s">
        <v>51</v>
      </c>
      <c r="C79" s="32">
        <v>1</v>
      </c>
      <c r="D79" s="33" t="s">
        <v>52</v>
      </c>
      <c r="E79" s="92">
        <v>176</v>
      </c>
      <c r="F79" s="35">
        <v>285</v>
      </c>
      <c r="G79" s="15">
        <f>F79/F5</f>
        <v>0.0248799650807508</v>
      </c>
    </row>
    <row r="80" spans="1:7">
      <c r="A80" s="30">
        <v>4</v>
      </c>
      <c r="B80" s="37" t="s">
        <v>54</v>
      </c>
      <c r="C80" s="32">
        <v>7</v>
      </c>
      <c r="D80" s="84" t="s">
        <v>424</v>
      </c>
      <c r="E80" s="93">
        <v>68800</v>
      </c>
      <c r="F80" s="35">
        <v>1535</v>
      </c>
      <c r="G80" s="15">
        <f>F80/F5</f>
        <v>0.134002618943693</v>
      </c>
    </row>
    <row r="81" spans="1:7">
      <c r="A81" s="58" t="s">
        <v>56</v>
      </c>
      <c r="B81" s="52" t="s">
        <v>57</v>
      </c>
      <c r="C81" s="52"/>
      <c r="D81" s="52"/>
      <c r="E81" s="52"/>
      <c r="F81" s="52"/>
      <c r="G81" s="94"/>
    </row>
    <row r="82" spans="1:7">
      <c r="A82" s="30">
        <v>1</v>
      </c>
      <c r="B82" s="56" t="s">
        <v>59</v>
      </c>
      <c r="C82" s="32"/>
      <c r="D82" s="33"/>
      <c r="E82" s="54"/>
      <c r="F82" s="35"/>
      <c r="G82" s="15"/>
    </row>
    <row r="83" spans="1:7">
      <c r="A83" s="30">
        <v>2</v>
      </c>
      <c r="B83" s="37" t="s">
        <v>61</v>
      </c>
      <c r="C83" s="32"/>
      <c r="D83" s="33"/>
      <c r="E83" s="54"/>
      <c r="F83" s="35"/>
      <c r="G83" s="15"/>
    </row>
    <row r="84" ht="24" spans="1:7">
      <c r="A84" s="30">
        <v>3</v>
      </c>
      <c r="B84" s="37" t="s">
        <v>64</v>
      </c>
      <c r="C84" s="32"/>
      <c r="D84" s="33"/>
      <c r="E84" s="54"/>
      <c r="F84" s="35"/>
      <c r="G84" s="15"/>
    </row>
    <row r="85" spans="1:7">
      <c r="A85" s="30">
        <v>4</v>
      </c>
      <c r="B85" s="37" t="s">
        <v>396</v>
      </c>
      <c r="C85" s="32"/>
      <c r="D85" s="33"/>
      <c r="E85" s="54"/>
      <c r="F85" s="35"/>
      <c r="G85" s="15"/>
    </row>
    <row r="86" ht="24" spans="1:7">
      <c r="A86" s="30">
        <v>5</v>
      </c>
      <c r="B86" s="37" t="s">
        <v>68</v>
      </c>
      <c r="C86" s="32"/>
      <c r="D86" s="33"/>
      <c r="E86" s="54"/>
      <c r="F86" s="35"/>
      <c r="G86" s="15"/>
    </row>
    <row r="87" ht="36" spans="1:7">
      <c r="A87" s="30">
        <v>6</v>
      </c>
      <c r="B87" s="37" t="s">
        <v>397</v>
      </c>
      <c r="C87" s="11"/>
      <c r="D87" s="12"/>
      <c r="E87" s="59"/>
      <c r="F87" s="14"/>
      <c r="G87" s="15"/>
    </row>
    <row r="88" spans="1:7">
      <c r="A88" s="16" t="s">
        <v>72</v>
      </c>
      <c r="B88" s="17" t="s">
        <v>73</v>
      </c>
      <c r="C88" s="18">
        <v>1</v>
      </c>
      <c r="D88" s="19"/>
      <c r="E88" s="49"/>
      <c r="F88" s="95">
        <v>73</v>
      </c>
      <c r="G88" s="22">
        <v>0.0064</v>
      </c>
    </row>
    <row r="89" spans="1:7">
      <c r="A89" s="41" t="s">
        <v>13</v>
      </c>
      <c r="B89" s="52" t="s">
        <v>73</v>
      </c>
      <c r="C89" s="42">
        <v>1</v>
      </c>
      <c r="D89" s="43"/>
      <c r="E89" s="53"/>
      <c r="F89" s="96">
        <v>73</v>
      </c>
      <c r="G89" s="46">
        <v>0.0064</v>
      </c>
    </row>
    <row r="90" spans="1:7">
      <c r="A90" s="30">
        <v>1</v>
      </c>
      <c r="B90" s="37" t="s">
        <v>75</v>
      </c>
      <c r="C90" s="32"/>
      <c r="D90" s="33"/>
      <c r="E90" s="54"/>
      <c r="F90" s="35"/>
      <c r="G90" s="15"/>
    </row>
    <row r="91" spans="1:7">
      <c r="A91" s="30">
        <v>2</v>
      </c>
      <c r="B91" s="37" t="s">
        <v>77</v>
      </c>
      <c r="C91" s="32">
        <v>1</v>
      </c>
      <c r="D91" s="33" t="s">
        <v>424</v>
      </c>
      <c r="E91" s="54">
        <v>190.24</v>
      </c>
      <c r="F91" s="35">
        <v>73</v>
      </c>
      <c r="G91" s="15">
        <f>F91/F5</f>
        <v>0.00637276298559581</v>
      </c>
    </row>
    <row r="92" spans="1:7">
      <c r="A92" s="30">
        <v>3</v>
      </c>
      <c r="B92" s="47" t="s">
        <v>404</v>
      </c>
      <c r="C92" s="11"/>
      <c r="D92" s="12"/>
      <c r="E92" s="59"/>
      <c r="F92" s="14"/>
      <c r="G92" s="15"/>
    </row>
    <row r="93" spans="1:7">
      <c r="A93" s="16" t="s">
        <v>82</v>
      </c>
      <c r="B93" s="17" t="s">
        <v>83</v>
      </c>
      <c r="C93" s="18"/>
      <c r="D93" s="18"/>
      <c r="E93" s="18"/>
      <c r="F93" s="18"/>
      <c r="G93" s="22"/>
    </row>
    <row r="94" spans="1:7">
      <c r="A94" s="58" t="s">
        <v>13</v>
      </c>
      <c r="B94" s="52" t="s">
        <v>85</v>
      </c>
      <c r="C94" s="52"/>
      <c r="D94" s="52"/>
      <c r="E94" s="52"/>
      <c r="F94" s="52"/>
      <c r="G94" s="94"/>
    </row>
    <row r="95" spans="1:7">
      <c r="A95" s="30">
        <v>1</v>
      </c>
      <c r="B95" s="60" t="s">
        <v>88</v>
      </c>
      <c r="C95" s="32"/>
      <c r="D95" s="33"/>
      <c r="E95" s="54"/>
      <c r="F95" s="35"/>
      <c r="G95" s="15"/>
    </row>
    <row r="96" spans="1:7">
      <c r="A96" s="58" t="s">
        <v>42</v>
      </c>
      <c r="B96" s="52" t="s">
        <v>90</v>
      </c>
      <c r="C96" s="52"/>
      <c r="D96" s="52"/>
      <c r="E96" s="52"/>
      <c r="F96" s="52"/>
      <c r="G96" s="94"/>
    </row>
    <row r="97" spans="1:7">
      <c r="A97" s="30">
        <v>1</v>
      </c>
      <c r="B97" s="37" t="s">
        <v>405</v>
      </c>
      <c r="C97" s="32"/>
      <c r="D97" s="33"/>
      <c r="E97" s="54"/>
      <c r="F97" s="35"/>
      <c r="G97" s="15"/>
    </row>
    <row r="98" spans="1:7">
      <c r="A98" s="30">
        <v>2</v>
      </c>
      <c r="B98" s="37" t="s">
        <v>406</v>
      </c>
      <c r="C98" s="32"/>
      <c r="D98" s="33"/>
      <c r="E98" s="54"/>
      <c r="F98" s="35"/>
      <c r="G98" s="15"/>
    </row>
    <row r="99" spans="1:7">
      <c r="A99" s="30">
        <v>3</v>
      </c>
      <c r="B99" s="37" t="s">
        <v>97</v>
      </c>
      <c r="C99" s="32"/>
      <c r="D99" s="33"/>
      <c r="E99" s="54"/>
      <c r="F99" s="35"/>
      <c r="G99" s="15"/>
    </row>
    <row r="100" spans="1:7">
      <c r="A100" s="58" t="s">
        <v>56</v>
      </c>
      <c r="B100" s="52" t="s">
        <v>100</v>
      </c>
      <c r="C100" s="52"/>
      <c r="D100" s="52"/>
      <c r="E100" s="52"/>
      <c r="F100" s="52"/>
      <c r="G100" s="94"/>
    </row>
    <row r="101" spans="1:7">
      <c r="A101" s="30">
        <v>1</v>
      </c>
      <c r="B101" s="37" t="s">
        <v>103</v>
      </c>
      <c r="C101" s="32"/>
      <c r="D101" s="33"/>
      <c r="E101" s="54"/>
      <c r="F101" s="35"/>
      <c r="G101" s="15"/>
    </row>
    <row r="102" spans="1:7">
      <c r="A102" s="30">
        <v>2</v>
      </c>
      <c r="B102" s="37" t="s">
        <v>106</v>
      </c>
      <c r="C102" s="32"/>
      <c r="D102" s="33"/>
      <c r="E102" s="54"/>
      <c r="F102" s="35"/>
      <c r="G102" s="15"/>
    </row>
    <row r="103" spans="1:7">
      <c r="A103" s="30">
        <v>3</v>
      </c>
      <c r="B103" s="37" t="s">
        <v>108</v>
      </c>
      <c r="C103" s="32"/>
      <c r="D103" s="33"/>
      <c r="E103" s="54"/>
      <c r="F103" s="35"/>
      <c r="G103" s="15"/>
    </row>
    <row r="104" spans="1:7">
      <c r="A104" s="30">
        <v>4</v>
      </c>
      <c r="B104" s="37" t="s">
        <v>110</v>
      </c>
      <c r="C104" s="32"/>
      <c r="D104" s="33"/>
      <c r="E104" s="54"/>
      <c r="F104" s="35"/>
      <c r="G104" s="15"/>
    </row>
    <row r="105" spans="1:7">
      <c r="A105" s="30">
        <v>5</v>
      </c>
      <c r="B105" s="37" t="s">
        <v>112</v>
      </c>
      <c r="C105" s="32"/>
      <c r="D105" s="33"/>
      <c r="E105" s="54"/>
      <c r="F105" s="35"/>
      <c r="G105" s="15"/>
    </row>
    <row r="106" spans="1:7">
      <c r="A106" s="30">
        <v>6</v>
      </c>
      <c r="B106" s="37" t="s">
        <v>114</v>
      </c>
      <c r="C106" s="32"/>
      <c r="D106" s="33"/>
      <c r="E106" s="54"/>
      <c r="F106" s="35"/>
      <c r="G106" s="15"/>
    </row>
    <row r="107" spans="1:7">
      <c r="A107" s="58" t="s">
        <v>86</v>
      </c>
      <c r="B107" s="52" t="s">
        <v>116</v>
      </c>
      <c r="C107" s="52"/>
      <c r="D107" s="52"/>
      <c r="E107" s="52"/>
      <c r="F107" s="52"/>
      <c r="G107" s="94"/>
    </row>
    <row r="108" spans="1:7">
      <c r="A108" s="30">
        <v>1</v>
      </c>
      <c r="B108" s="37" t="s">
        <v>119</v>
      </c>
      <c r="C108" s="32"/>
      <c r="D108" s="33"/>
      <c r="E108" s="54"/>
      <c r="F108" s="35"/>
      <c r="G108" s="15"/>
    </row>
    <row r="109" spans="1:7">
      <c r="A109" s="30">
        <v>2</v>
      </c>
      <c r="B109" s="37" t="s">
        <v>121</v>
      </c>
      <c r="C109" s="32"/>
      <c r="D109" s="33"/>
      <c r="E109" s="54"/>
      <c r="F109" s="35"/>
      <c r="G109" s="15"/>
    </row>
    <row r="110" spans="1:7">
      <c r="A110" s="30">
        <v>3</v>
      </c>
      <c r="B110" s="37" t="s">
        <v>123</v>
      </c>
      <c r="C110" s="32"/>
      <c r="D110" s="33"/>
      <c r="E110" s="54"/>
      <c r="F110" s="35"/>
      <c r="G110" s="15"/>
    </row>
    <row r="111" spans="1:7">
      <c r="A111" s="30">
        <v>4</v>
      </c>
      <c r="B111" s="37" t="s">
        <v>125</v>
      </c>
      <c r="C111" s="32"/>
      <c r="D111" s="33"/>
      <c r="E111" s="54"/>
      <c r="F111" s="35"/>
      <c r="G111" s="15"/>
    </row>
    <row r="112" spans="1:7">
      <c r="A112" s="30">
        <v>5</v>
      </c>
      <c r="B112" s="37" t="s">
        <v>127</v>
      </c>
      <c r="C112" s="32"/>
      <c r="D112" s="33"/>
      <c r="E112" s="54"/>
      <c r="F112" s="35"/>
      <c r="G112" s="15"/>
    </row>
    <row r="113" spans="1:7">
      <c r="A113" s="16" t="s">
        <v>129</v>
      </c>
      <c r="B113" s="17" t="s">
        <v>130</v>
      </c>
      <c r="C113" s="18"/>
      <c r="D113" s="19"/>
      <c r="E113" s="61"/>
      <c r="F113" s="21"/>
      <c r="G113" s="22"/>
    </row>
    <row r="114" spans="1:7">
      <c r="A114" s="58" t="s">
        <v>13</v>
      </c>
      <c r="B114" s="52" t="s">
        <v>132</v>
      </c>
      <c r="C114" s="52"/>
      <c r="D114" s="52"/>
      <c r="E114" s="52"/>
      <c r="F114" s="52"/>
      <c r="G114" s="94"/>
    </row>
    <row r="115" spans="1:7">
      <c r="A115" s="30">
        <v>1</v>
      </c>
      <c r="B115" s="60" t="s">
        <v>134</v>
      </c>
      <c r="C115" s="32"/>
      <c r="D115" s="33"/>
      <c r="E115" s="62"/>
      <c r="F115" s="35"/>
      <c r="G115" s="15"/>
    </row>
    <row r="116" ht="24" spans="1:7">
      <c r="A116" s="30">
        <v>2</v>
      </c>
      <c r="B116" s="60" t="s">
        <v>136</v>
      </c>
      <c r="C116" s="32"/>
      <c r="D116" s="33"/>
      <c r="E116" s="62"/>
      <c r="F116" s="35"/>
      <c r="G116" s="15"/>
    </row>
    <row r="117" spans="1:7">
      <c r="A117" s="58" t="s">
        <v>42</v>
      </c>
      <c r="B117" s="52" t="s">
        <v>138</v>
      </c>
      <c r="C117" s="52"/>
      <c r="D117" s="52"/>
      <c r="E117" s="52"/>
      <c r="F117" s="52"/>
      <c r="G117" s="94"/>
    </row>
    <row r="118" spans="1:7">
      <c r="A118" s="30">
        <v>1</v>
      </c>
      <c r="B118" s="60" t="s">
        <v>140</v>
      </c>
      <c r="C118" s="32"/>
      <c r="D118" s="33"/>
      <c r="E118" s="62"/>
      <c r="F118" s="35"/>
      <c r="G118" s="15"/>
    </row>
    <row r="119" spans="1:7">
      <c r="A119" s="30">
        <v>2</v>
      </c>
      <c r="B119" s="60" t="s">
        <v>407</v>
      </c>
      <c r="C119" s="32"/>
      <c r="D119" s="33"/>
      <c r="E119" s="62"/>
      <c r="F119" s="35"/>
      <c r="G119" s="15"/>
    </row>
    <row r="120" spans="1:7">
      <c r="A120" s="30">
        <v>3</v>
      </c>
      <c r="B120" s="60" t="s">
        <v>144</v>
      </c>
      <c r="C120" s="32"/>
      <c r="D120" s="33"/>
      <c r="E120" s="62"/>
      <c r="F120" s="35"/>
      <c r="G120" s="15"/>
    </row>
    <row r="121" spans="1:7">
      <c r="A121" s="30">
        <v>4</v>
      </c>
      <c r="B121" s="60" t="s">
        <v>146</v>
      </c>
      <c r="C121" s="32"/>
      <c r="D121" s="33"/>
      <c r="E121" s="62"/>
      <c r="F121" s="35"/>
      <c r="G121" s="15"/>
    </row>
    <row r="122" spans="1:7">
      <c r="A122" s="16" t="s">
        <v>425</v>
      </c>
      <c r="B122" s="17" t="s">
        <v>149</v>
      </c>
      <c r="C122" s="18"/>
      <c r="D122" s="18"/>
      <c r="E122" s="18"/>
      <c r="F122" s="18"/>
      <c r="G122" s="22"/>
    </row>
    <row r="123" spans="1:7">
      <c r="A123" s="41" t="s">
        <v>13</v>
      </c>
      <c r="B123" s="52" t="s">
        <v>149</v>
      </c>
      <c r="C123" s="42"/>
      <c r="D123" s="42"/>
      <c r="E123" s="42"/>
      <c r="F123" s="42"/>
      <c r="G123" s="46"/>
    </row>
    <row r="124" spans="1:7">
      <c r="A124" s="63">
        <v>1</v>
      </c>
      <c r="B124" s="64" t="s">
        <v>149</v>
      </c>
      <c r="C124" s="65"/>
      <c r="D124" s="66"/>
      <c r="E124" s="67"/>
      <c r="F124" s="68"/>
      <c r="G124" s="69"/>
    </row>
    <row r="125" spans="1:7">
      <c r="A125" s="16" t="s">
        <v>152</v>
      </c>
      <c r="B125" s="17" t="s">
        <v>115</v>
      </c>
      <c r="C125" s="18">
        <v>1</v>
      </c>
      <c r="D125" s="18"/>
      <c r="E125" s="18"/>
      <c r="F125" s="18">
        <v>48</v>
      </c>
      <c r="G125" s="22">
        <v>0.0042</v>
      </c>
    </row>
    <row r="126" spans="1:7">
      <c r="A126" s="41" t="s">
        <v>13</v>
      </c>
      <c r="B126" s="52" t="s">
        <v>115</v>
      </c>
      <c r="C126" s="42">
        <v>1</v>
      </c>
      <c r="D126" s="42"/>
      <c r="E126" s="42"/>
      <c r="F126" s="42">
        <v>48</v>
      </c>
      <c r="G126" s="46">
        <v>0.0042</v>
      </c>
    </row>
    <row r="127" spans="1:7">
      <c r="A127" s="30">
        <v>1</v>
      </c>
      <c r="B127" s="60" t="s">
        <v>155</v>
      </c>
      <c r="C127" s="11"/>
      <c r="D127" s="12"/>
      <c r="E127" s="13"/>
      <c r="F127" s="12"/>
      <c r="G127" s="15"/>
    </row>
    <row r="128" spans="1:7">
      <c r="A128" s="30">
        <v>2</v>
      </c>
      <c r="B128" s="39" t="s">
        <v>156</v>
      </c>
      <c r="C128" s="9">
        <v>1</v>
      </c>
      <c r="D128" s="84" t="s">
        <v>422</v>
      </c>
      <c r="E128" s="84" t="s">
        <v>422</v>
      </c>
      <c r="F128" s="12">
        <v>48</v>
      </c>
      <c r="G128" s="97">
        <f>F128/F5</f>
        <v>0.00419030990833697</v>
      </c>
    </row>
    <row r="129" spans="1:7">
      <c r="A129" s="9">
        <v>3</v>
      </c>
      <c r="B129" s="39" t="s">
        <v>416</v>
      </c>
      <c r="C129" s="70"/>
      <c r="D129" s="71"/>
      <c r="E129" s="72"/>
      <c r="F129" s="71"/>
      <c r="G129" s="98"/>
    </row>
  </sheetData>
  <mergeCells count="7">
    <mergeCell ref="D3:E3"/>
    <mergeCell ref="F3:G3"/>
    <mergeCell ref="A5:B5"/>
    <mergeCell ref="A3:A4"/>
    <mergeCell ref="B3:B4"/>
    <mergeCell ref="C3:C4"/>
    <mergeCell ref="A1:G2"/>
  </mergeCells>
  <pageMargins left="0.629861111111111" right="0.472222222222222"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426</v>
      </c>
      <c r="B1" s="1"/>
      <c r="C1" s="1"/>
      <c r="D1" s="1"/>
      <c r="E1" s="1"/>
      <c r="F1" s="1"/>
      <c r="G1" s="1"/>
      <c r="H1" s="1"/>
      <c r="I1" s="1"/>
      <c r="J1" s="1"/>
      <c r="K1" s="1"/>
      <c r="L1" s="1"/>
      <c r="M1" s="1"/>
      <c r="N1" s="1"/>
      <c r="O1" s="1"/>
    </row>
    <row r="2" spans="1:15">
      <c r="A2" s="2" t="s">
        <v>1</v>
      </c>
      <c r="B2" s="2" t="s">
        <v>2</v>
      </c>
      <c r="C2" s="2" t="s">
        <v>3</v>
      </c>
      <c r="D2" s="3" t="s">
        <v>4</v>
      </c>
      <c r="E2" s="4"/>
      <c r="F2" s="5" t="s">
        <v>5</v>
      </c>
      <c r="G2" s="6"/>
      <c r="I2" s="2" t="s">
        <v>1</v>
      </c>
      <c r="J2" s="2" t="s">
        <v>2</v>
      </c>
      <c r="K2" s="2" t="s">
        <v>3</v>
      </c>
      <c r="L2" s="3" t="s">
        <v>4</v>
      </c>
      <c r="M2" s="4"/>
      <c r="N2" s="3" t="s">
        <v>5</v>
      </c>
      <c r="O2" s="4"/>
    </row>
    <row r="3" ht="38" customHeight="1" spans="1:15">
      <c r="A3" s="2"/>
      <c r="B3" s="2"/>
      <c r="C3" s="7"/>
      <c r="D3" s="2" t="s">
        <v>8</v>
      </c>
      <c r="E3" s="8" t="s">
        <v>7</v>
      </c>
      <c r="F3" s="5" t="s">
        <v>9</v>
      </c>
      <c r="G3" s="6" t="s">
        <v>10</v>
      </c>
      <c r="I3" s="2"/>
      <c r="J3" s="2"/>
      <c r="K3" s="2"/>
      <c r="L3" s="2" t="s">
        <v>8</v>
      </c>
      <c r="M3" s="2" t="s">
        <v>7</v>
      </c>
      <c r="N3" s="5" t="s">
        <v>9</v>
      </c>
      <c r="O3" s="6" t="s">
        <v>10</v>
      </c>
    </row>
    <row r="4" spans="1:15">
      <c r="A4" s="9" t="s">
        <v>11</v>
      </c>
      <c r="B4" s="10"/>
      <c r="C4" s="11"/>
      <c r="D4" s="12"/>
      <c r="E4" s="13"/>
      <c r="F4" s="14"/>
      <c r="G4" s="15"/>
      <c r="I4" s="50"/>
      <c r="J4" s="50"/>
      <c r="K4" s="50"/>
      <c r="L4" s="51"/>
      <c r="M4" s="51"/>
      <c r="N4" s="51"/>
      <c r="O4" s="51"/>
    </row>
    <row r="5" spans="1:15">
      <c r="A5" s="16" t="s">
        <v>15</v>
      </c>
      <c r="B5" s="17" t="s">
        <v>16</v>
      </c>
      <c r="C5" s="18"/>
      <c r="D5" s="19"/>
      <c r="E5" s="20"/>
      <c r="F5" s="21"/>
      <c r="G5" s="22"/>
      <c r="I5" s="16" t="s">
        <v>153</v>
      </c>
      <c r="J5" s="17" t="s">
        <v>154</v>
      </c>
      <c r="K5" s="18"/>
      <c r="L5" s="19"/>
      <c r="M5" s="49"/>
      <c r="N5" s="21"/>
      <c r="O5" s="22"/>
    </row>
    <row r="6" spans="1:15">
      <c r="A6" s="23" t="s">
        <v>13</v>
      </c>
      <c r="B6" s="24" t="s">
        <v>18</v>
      </c>
      <c r="C6" s="25"/>
      <c r="D6" s="26"/>
      <c r="E6" s="27"/>
      <c r="F6" s="28"/>
      <c r="G6" s="29"/>
      <c r="I6" s="41" t="s">
        <v>13</v>
      </c>
      <c r="J6" s="52" t="s">
        <v>328</v>
      </c>
      <c r="K6" s="42"/>
      <c r="L6" s="43"/>
      <c r="M6" s="53"/>
      <c r="N6" s="45"/>
      <c r="O6" s="46"/>
    </row>
    <row r="7" spans="1:15">
      <c r="A7" s="30">
        <v>1</v>
      </c>
      <c r="B7" s="31" t="s">
        <v>190</v>
      </c>
      <c r="C7" s="32"/>
      <c r="D7" s="33"/>
      <c r="E7" s="34"/>
      <c r="F7" s="35"/>
      <c r="G7" s="15"/>
      <c r="I7" s="30">
        <v>1</v>
      </c>
      <c r="J7" s="47" t="s">
        <v>17</v>
      </c>
      <c r="K7" s="32"/>
      <c r="L7" s="33"/>
      <c r="M7" s="54"/>
      <c r="N7" s="35"/>
      <c r="O7" s="15"/>
    </row>
    <row r="8" spans="1:15">
      <c r="A8" s="36" t="s">
        <v>418</v>
      </c>
      <c r="B8" s="31" t="s">
        <v>192</v>
      </c>
      <c r="C8" s="32"/>
      <c r="D8" s="33"/>
      <c r="E8" s="34"/>
      <c r="F8" s="35"/>
      <c r="G8" s="15"/>
      <c r="I8" s="30">
        <v>2</v>
      </c>
      <c r="J8" s="55" t="s">
        <v>329</v>
      </c>
      <c r="K8" s="32"/>
      <c r="L8" s="33"/>
      <c r="M8" s="54"/>
      <c r="N8" s="35"/>
      <c r="O8" s="15"/>
    </row>
    <row r="9" ht="18" customHeight="1" spans="1:15">
      <c r="A9" s="36" t="s">
        <v>419</v>
      </c>
      <c r="B9" s="31" t="s">
        <v>193</v>
      </c>
      <c r="C9" s="32"/>
      <c r="D9" s="33"/>
      <c r="E9" s="34"/>
      <c r="F9" s="35"/>
      <c r="G9" s="15"/>
      <c r="I9" s="30">
        <v>3</v>
      </c>
      <c r="J9" s="37" t="s">
        <v>23</v>
      </c>
      <c r="K9" s="32"/>
      <c r="L9" s="33"/>
      <c r="M9" s="54"/>
      <c r="N9" s="35"/>
      <c r="O9" s="15"/>
    </row>
    <row r="10" ht="18" customHeight="1" spans="1:15">
      <c r="A10" s="30">
        <v>2</v>
      </c>
      <c r="B10" s="31" t="s">
        <v>219</v>
      </c>
      <c r="C10" s="32"/>
      <c r="D10" s="33"/>
      <c r="E10" s="34"/>
      <c r="F10" s="35"/>
      <c r="G10" s="15"/>
      <c r="I10" s="30">
        <v>4</v>
      </c>
      <c r="J10" s="37" t="s">
        <v>26</v>
      </c>
      <c r="K10" s="32"/>
      <c r="L10" s="33"/>
      <c r="M10" s="54"/>
      <c r="N10" s="35"/>
      <c r="O10" s="15"/>
    </row>
    <row r="11" ht="27" customHeight="1" spans="1:15">
      <c r="A11" s="36" t="s">
        <v>418</v>
      </c>
      <c r="B11" s="10" t="s">
        <v>32</v>
      </c>
      <c r="C11" s="32"/>
      <c r="D11" s="33"/>
      <c r="E11" s="34"/>
      <c r="F11" s="35"/>
      <c r="G11" s="15"/>
      <c r="I11" s="30">
        <v>5</v>
      </c>
      <c r="J11" s="56" t="s">
        <v>347</v>
      </c>
      <c r="K11" s="32"/>
      <c r="L11" s="33"/>
      <c r="M11" s="54"/>
      <c r="N11" s="35"/>
      <c r="O11" s="15"/>
    </row>
    <row r="12" ht="27" customHeight="1" spans="1:15">
      <c r="A12" s="36" t="s">
        <v>419</v>
      </c>
      <c r="B12" s="10" t="s">
        <v>220</v>
      </c>
      <c r="C12" s="32"/>
      <c r="D12" s="33"/>
      <c r="E12" s="34"/>
      <c r="F12" s="35"/>
      <c r="G12" s="15"/>
      <c r="I12" s="30">
        <v>6</v>
      </c>
      <c r="J12" s="37" t="s">
        <v>348</v>
      </c>
      <c r="K12" s="32"/>
      <c r="L12" s="33"/>
      <c r="M12" s="54"/>
      <c r="N12" s="35"/>
      <c r="O12" s="15"/>
    </row>
    <row r="13" ht="27" customHeight="1" spans="1:15">
      <c r="A13" s="36" t="s">
        <v>420</v>
      </c>
      <c r="B13" s="10" t="s">
        <v>35</v>
      </c>
      <c r="C13" s="32"/>
      <c r="D13" s="33"/>
      <c r="E13" s="34"/>
      <c r="F13" s="35"/>
      <c r="G13" s="15"/>
      <c r="I13" s="30">
        <v>7</v>
      </c>
      <c r="J13" s="57" t="s">
        <v>349</v>
      </c>
      <c r="K13" s="32"/>
      <c r="L13" s="33"/>
      <c r="M13" s="54"/>
      <c r="N13" s="35"/>
      <c r="O13" s="15"/>
    </row>
    <row r="14" ht="18" customHeight="1" spans="1:15">
      <c r="A14" s="36" t="s">
        <v>421</v>
      </c>
      <c r="B14" s="10" t="s">
        <v>221</v>
      </c>
      <c r="C14" s="32"/>
      <c r="D14" s="33"/>
      <c r="E14" s="34"/>
      <c r="F14" s="35"/>
      <c r="G14" s="15"/>
      <c r="I14" s="30">
        <v>8</v>
      </c>
      <c r="J14" s="47" t="s">
        <v>36</v>
      </c>
      <c r="K14" s="32"/>
      <c r="L14" s="33"/>
      <c r="M14" s="54"/>
      <c r="N14" s="35"/>
      <c r="O14" s="15"/>
    </row>
    <row r="15" ht="18" customHeight="1" spans="1:15">
      <c r="A15" s="30">
        <v>3</v>
      </c>
      <c r="B15" s="31" t="s">
        <v>50</v>
      </c>
      <c r="C15" s="32"/>
      <c r="D15" s="33"/>
      <c r="E15" s="34"/>
      <c r="F15" s="35"/>
      <c r="G15" s="15"/>
      <c r="I15" s="30">
        <v>9</v>
      </c>
      <c r="J15" s="47" t="s">
        <v>115</v>
      </c>
      <c r="K15" s="32"/>
      <c r="L15" s="33"/>
      <c r="M15" s="54"/>
      <c r="N15" s="35"/>
      <c r="O15" s="15"/>
    </row>
    <row r="16" ht="18" customHeight="1" spans="1:15">
      <c r="A16" s="30">
        <v>4</v>
      </c>
      <c r="B16" s="31" t="s">
        <v>53</v>
      </c>
      <c r="C16" s="32"/>
      <c r="D16" s="33"/>
      <c r="E16" s="34"/>
      <c r="F16" s="35"/>
      <c r="G16" s="15"/>
      <c r="I16" s="58" t="s">
        <v>42</v>
      </c>
      <c r="J16" s="52" t="s">
        <v>43</v>
      </c>
      <c r="K16" s="52"/>
      <c r="L16" s="52"/>
      <c r="M16" s="52"/>
      <c r="N16" s="52"/>
      <c r="O16" s="52"/>
    </row>
    <row r="17" ht="24" customHeight="1" spans="1:15">
      <c r="A17" s="36" t="s">
        <v>418</v>
      </c>
      <c r="B17" s="10" t="s">
        <v>232</v>
      </c>
      <c r="C17" s="32"/>
      <c r="D17" s="33"/>
      <c r="E17" s="34"/>
      <c r="F17" s="35"/>
      <c r="G17" s="15"/>
      <c r="I17" s="30">
        <v>1</v>
      </c>
      <c r="J17" s="37" t="s">
        <v>46</v>
      </c>
      <c r="K17" s="32"/>
      <c r="L17" s="33"/>
      <c r="M17" s="54"/>
      <c r="N17" s="35"/>
      <c r="O17" s="15"/>
    </row>
    <row r="18" ht="24" customHeight="1" spans="1:15">
      <c r="A18" s="36" t="s">
        <v>419</v>
      </c>
      <c r="B18" s="10" t="s">
        <v>233</v>
      </c>
      <c r="C18" s="32"/>
      <c r="D18" s="33"/>
      <c r="E18" s="34"/>
      <c r="F18" s="35"/>
      <c r="G18" s="15"/>
      <c r="I18" s="30">
        <v>2</v>
      </c>
      <c r="J18" s="37" t="s">
        <v>48</v>
      </c>
      <c r="K18" s="32"/>
      <c r="L18" s="33"/>
      <c r="M18" s="54"/>
      <c r="N18" s="35"/>
      <c r="O18" s="15"/>
    </row>
    <row r="19" ht="24" customHeight="1" spans="1:15">
      <c r="A19" s="36" t="s">
        <v>420</v>
      </c>
      <c r="B19" s="10" t="s">
        <v>263</v>
      </c>
      <c r="C19" s="32"/>
      <c r="D19" s="33"/>
      <c r="E19" s="34"/>
      <c r="F19" s="35"/>
      <c r="G19" s="15"/>
      <c r="I19" s="30">
        <v>3</v>
      </c>
      <c r="J19" s="37" t="s">
        <v>51</v>
      </c>
      <c r="K19" s="32"/>
      <c r="L19" s="33"/>
      <c r="M19" s="54"/>
      <c r="N19" s="35"/>
      <c r="O19" s="15"/>
    </row>
    <row r="20" ht="24" customHeight="1" spans="1:15">
      <c r="A20" s="36" t="s">
        <v>421</v>
      </c>
      <c r="B20" s="10" t="s">
        <v>44</v>
      </c>
      <c r="C20" s="32"/>
      <c r="D20" s="33"/>
      <c r="E20" s="34"/>
      <c r="F20" s="35"/>
      <c r="G20" s="15"/>
      <c r="I20" s="30">
        <v>4</v>
      </c>
      <c r="J20" s="37" t="s">
        <v>54</v>
      </c>
      <c r="K20" s="32"/>
      <c r="L20" s="33"/>
      <c r="M20" s="54"/>
      <c r="N20" s="35"/>
      <c r="O20" s="15"/>
    </row>
    <row r="21" spans="1:15">
      <c r="A21" s="30">
        <v>5</v>
      </c>
      <c r="B21" s="31" t="s">
        <v>55</v>
      </c>
      <c r="C21" s="32"/>
      <c r="D21" s="33"/>
      <c r="E21" s="34"/>
      <c r="F21" s="35"/>
      <c r="G21" s="15"/>
      <c r="I21" s="58" t="s">
        <v>56</v>
      </c>
      <c r="J21" s="52" t="s">
        <v>57</v>
      </c>
      <c r="K21" s="52"/>
      <c r="L21" s="52"/>
      <c r="M21" s="52"/>
      <c r="N21" s="52"/>
      <c r="O21" s="52"/>
    </row>
    <row r="22" ht="22" customHeight="1" spans="1:15">
      <c r="A22" s="30">
        <v>6</v>
      </c>
      <c r="B22" s="31" t="s">
        <v>294</v>
      </c>
      <c r="C22" s="32"/>
      <c r="D22" s="33"/>
      <c r="E22" s="34"/>
      <c r="F22" s="35"/>
      <c r="G22" s="15"/>
      <c r="I22" s="30">
        <v>1</v>
      </c>
      <c r="J22" s="56" t="s">
        <v>59</v>
      </c>
      <c r="K22" s="32"/>
      <c r="L22" s="33"/>
      <c r="M22" s="54"/>
      <c r="N22" s="35"/>
      <c r="O22" s="15"/>
    </row>
    <row r="23" ht="29" customHeight="1" spans="1:15">
      <c r="A23" s="30">
        <v>7</v>
      </c>
      <c r="B23" s="37" t="s">
        <v>295</v>
      </c>
      <c r="C23" s="32"/>
      <c r="D23" s="33"/>
      <c r="E23" s="34"/>
      <c r="F23" s="35"/>
      <c r="G23" s="15"/>
      <c r="I23" s="30">
        <v>2</v>
      </c>
      <c r="J23" s="37" t="s">
        <v>61</v>
      </c>
      <c r="K23" s="32"/>
      <c r="L23" s="33"/>
      <c r="M23" s="54"/>
      <c r="N23" s="35"/>
      <c r="O23" s="15"/>
    </row>
    <row r="24" ht="29" customHeight="1" spans="1:15">
      <c r="A24" s="23" t="s">
        <v>42</v>
      </c>
      <c r="B24" s="38" t="s">
        <v>60</v>
      </c>
      <c r="C24" s="25"/>
      <c r="D24" s="26"/>
      <c r="E24" s="27"/>
      <c r="F24" s="28"/>
      <c r="G24" s="29"/>
      <c r="I24" s="30">
        <v>3</v>
      </c>
      <c r="J24" s="37" t="s">
        <v>64</v>
      </c>
      <c r="K24" s="32"/>
      <c r="L24" s="33"/>
      <c r="M24" s="54"/>
      <c r="N24" s="35"/>
      <c r="O24" s="15"/>
    </row>
    <row r="25" ht="29" customHeight="1" spans="1:15">
      <c r="A25" s="30">
        <v>1</v>
      </c>
      <c r="B25" s="37" t="s">
        <v>62</v>
      </c>
      <c r="C25" s="32"/>
      <c r="D25" s="33"/>
      <c r="E25" s="34"/>
      <c r="F25" s="35"/>
      <c r="G25" s="15"/>
      <c r="I25" s="30">
        <v>4</v>
      </c>
      <c r="J25" s="37" t="s">
        <v>396</v>
      </c>
      <c r="K25" s="32"/>
      <c r="L25" s="33"/>
      <c r="M25" s="54"/>
      <c r="N25" s="35"/>
      <c r="O25" s="15"/>
    </row>
    <row r="26" ht="29" customHeight="1" spans="1:15">
      <c r="A26" s="30">
        <v>2</v>
      </c>
      <c r="B26" s="39" t="s">
        <v>65</v>
      </c>
      <c r="C26" s="32"/>
      <c r="D26" s="33"/>
      <c r="E26" s="34"/>
      <c r="F26" s="35"/>
      <c r="G26" s="15"/>
      <c r="I26" s="30">
        <v>5</v>
      </c>
      <c r="J26" s="37" t="s">
        <v>68</v>
      </c>
      <c r="K26" s="32"/>
      <c r="L26" s="33"/>
      <c r="M26" s="54"/>
      <c r="N26" s="35"/>
      <c r="O26" s="15"/>
    </row>
    <row r="27" ht="24" spans="1:15">
      <c r="A27" s="30">
        <v>3</v>
      </c>
      <c r="B27" s="37" t="s">
        <v>67</v>
      </c>
      <c r="C27" s="32"/>
      <c r="D27" s="33"/>
      <c r="E27" s="34"/>
      <c r="F27" s="35"/>
      <c r="G27" s="15"/>
      <c r="I27" s="30">
        <v>6</v>
      </c>
      <c r="J27" s="37" t="s">
        <v>397</v>
      </c>
      <c r="K27" s="11"/>
      <c r="L27" s="12"/>
      <c r="M27" s="59"/>
      <c r="N27" s="14"/>
      <c r="O27" s="15"/>
    </row>
    <row r="28" spans="1:15">
      <c r="A28" s="30">
        <v>4</v>
      </c>
      <c r="B28" s="37" t="s">
        <v>69</v>
      </c>
      <c r="C28" s="32"/>
      <c r="D28" s="33"/>
      <c r="E28" s="34"/>
      <c r="F28" s="35"/>
      <c r="G28" s="15"/>
      <c r="I28" s="16" t="s">
        <v>72</v>
      </c>
      <c r="J28" s="17" t="s">
        <v>73</v>
      </c>
      <c r="K28" s="18"/>
      <c r="L28" s="19"/>
      <c r="M28" s="49"/>
      <c r="N28" s="21"/>
      <c r="O28" s="22"/>
    </row>
    <row r="29" spans="1:15">
      <c r="A29" s="23" t="s">
        <v>56</v>
      </c>
      <c r="B29" s="38" t="s">
        <v>296</v>
      </c>
      <c r="C29" s="25"/>
      <c r="D29" s="26"/>
      <c r="E29" s="27"/>
      <c r="F29" s="28"/>
      <c r="G29" s="29"/>
      <c r="I29" s="41" t="s">
        <v>13</v>
      </c>
      <c r="J29" s="52" t="s">
        <v>73</v>
      </c>
      <c r="K29" s="42"/>
      <c r="L29" s="43"/>
      <c r="M29" s="53"/>
      <c r="N29" s="45"/>
      <c r="O29" s="46"/>
    </row>
    <row r="30" spans="1:15">
      <c r="A30" s="30">
        <v>1</v>
      </c>
      <c r="B30" s="37" t="s">
        <v>297</v>
      </c>
      <c r="C30" s="32"/>
      <c r="D30" s="33"/>
      <c r="E30" s="34"/>
      <c r="F30" s="35"/>
      <c r="G30" s="15"/>
      <c r="I30" s="30">
        <v>1</v>
      </c>
      <c r="J30" s="37" t="s">
        <v>75</v>
      </c>
      <c r="K30" s="32"/>
      <c r="L30" s="33"/>
      <c r="M30" s="54"/>
      <c r="N30" s="35"/>
      <c r="O30" s="15"/>
    </row>
    <row r="31" spans="1:15">
      <c r="A31" s="36" t="s">
        <v>418</v>
      </c>
      <c r="B31" s="37" t="s">
        <v>74</v>
      </c>
      <c r="C31" s="32"/>
      <c r="D31" s="33"/>
      <c r="E31" s="34"/>
      <c r="F31" s="35"/>
      <c r="G31" s="15"/>
      <c r="I31" s="30">
        <v>2</v>
      </c>
      <c r="J31" s="37" t="s">
        <v>77</v>
      </c>
      <c r="K31" s="32"/>
      <c r="L31" s="33"/>
      <c r="M31" s="54"/>
      <c r="N31" s="35"/>
      <c r="O31" s="15"/>
    </row>
    <row r="32" spans="1:15">
      <c r="A32" s="36" t="s">
        <v>419</v>
      </c>
      <c r="B32" s="37" t="s">
        <v>78</v>
      </c>
      <c r="C32" s="32"/>
      <c r="D32" s="33"/>
      <c r="E32" s="34"/>
      <c r="F32" s="35"/>
      <c r="G32" s="15"/>
      <c r="I32" s="30">
        <v>3</v>
      </c>
      <c r="J32" s="47" t="s">
        <v>404</v>
      </c>
      <c r="K32" s="11"/>
      <c r="L32" s="12"/>
      <c r="M32" s="59"/>
      <c r="N32" s="14"/>
      <c r="O32" s="15"/>
    </row>
    <row r="33" spans="1:15">
      <c r="A33" s="36" t="s">
        <v>420</v>
      </c>
      <c r="B33" s="37" t="s">
        <v>306</v>
      </c>
      <c r="C33" s="32"/>
      <c r="D33" s="33"/>
      <c r="E33" s="34"/>
      <c r="F33" s="35"/>
      <c r="G33" s="15"/>
      <c r="I33" s="16" t="s">
        <v>82</v>
      </c>
      <c r="J33" s="17" t="s">
        <v>83</v>
      </c>
      <c r="K33" s="18"/>
      <c r="L33" s="19"/>
      <c r="M33" s="49"/>
      <c r="N33" s="21"/>
      <c r="O33" s="22"/>
    </row>
    <row r="34" spans="1:15">
      <c r="A34" s="36" t="s">
        <v>421</v>
      </c>
      <c r="B34" s="37" t="s">
        <v>307</v>
      </c>
      <c r="C34" s="32"/>
      <c r="D34" s="33"/>
      <c r="E34" s="34"/>
      <c r="F34" s="35"/>
      <c r="G34" s="15"/>
      <c r="I34" s="58" t="s">
        <v>13</v>
      </c>
      <c r="J34" s="52" t="s">
        <v>85</v>
      </c>
      <c r="K34" s="52"/>
      <c r="L34" s="52"/>
      <c r="M34" s="52"/>
      <c r="N34" s="52"/>
      <c r="O34" s="52"/>
    </row>
    <row r="35" spans="1:15">
      <c r="A35" s="30">
        <v>2</v>
      </c>
      <c r="B35" s="39" t="s">
        <v>84</v>
      </c>
      <c r="C35" s="32"/>
      <c r="D35" s="33"/>
      <c r="E35" s="34"/>
      <c r="F35" s="35"/>
      <c r="G35" s="15"/>
      <c r="I35" s="30">
        <v>1</v>
      </c>
      <c r="J35" s="60" t="s">
        <v>88</v>
      </c>
      <c r="K35" s="32"/>
      <c r="L35" s="33"/>
      <c r="M35" s="54"/>
      <c r="N35" s="35"/>
      <c r="O35" s="15"/>
    </row>
    <row r="36" spans="1:15">
      <c r="A36" s="23" t="s">
        <v>86</v>
      </c>
      <c r="B36" s="40" t="s">
        <v>87</v>
      </c>
      <c r="C36" s="25"/>
      <c r="D36" s="26"/>
      <c r="E36" s="27"/>
      <c r="F36" s="28"/>
      <c r="G36" s="29"/>
      <c r="I36" s="58" t="s">
        <v>42</v>
      </c>
      <c r="J36" s="52" t="s">
        <v>90</v>
      </c>
      <c r="K36" s="52"/>
      <c r="L36" s="52"/>
      <c r="M36" s="52"/>
      <c r="N36" s="52"/>
      <c r="O36" s="52"/>
    </row>
    <row r="37" spans="1:15">
      <c r="A37" s="30">
        <v>1</v>
      </c>
      <c r="B37" s="39" t="s">
        <v>89</v>
      </c>
      <c r="C37" s="32"/>
      <c r="D37" s="33"/>
      <c r="E37" s="34"/>
      <c r="F37" s="35"/>
      <c r="G37" s="15"/>
      <c r="I37" s="30">
        <v>1</v>
      </c>
      <c r="J37" s="37" t="s">
        <v>405</v>
      </c>
      <c r="K37" s="32"/>
      <c r="L37" s="33"/>
      <c r="M37" s="54"/>
      <c r="N37" s="35"/>
      <c r="O37" s="15"/>
    </row>
    <row r="38" spans="1:15">
      <c r="A38" s="30">
        <v>2</v>
      </c>
      <c r="B38" s="39" t="s">
        <v>91</v>
      </c>
      <c r="C38" s="32"/>
      <c r="D38" s="33"/>
      <c r="E38" s="34"/>
      <c r="F38" s="35"/>
      <c r="G38" s="15"/>
      <c r="I38" s="30">
        <v>2</v>
      </c>
      <c r="J38" s="37" t="s">
        <v>406</v>
      </c>
      <c r="K38" s="32"/>
      <c r="L38" s="33"/>
      <c r="M38" s="54"/>
      <c r="N38" s="35"/>
      <c r="O38" s="15"/>
    </row>
    <row r="39" spans="1:15">
      <c r="A39" s="30">
        <v>3</v>
      </c>
      <c r="B39" s="39" t="s">
        <v>94</v>
      </c>
      <c r="C39" s="32"/>
      <c r="D39" s="33"/>
      <c r="E39" s="34"/>
      <c r="F39" s="35"/>
      <c r="G39" s="15"/>
      <c r="I39" s="30">
        <v>3</v>
      </c>
      <c r="J39" s="37" t="s">
        <v>97</v>
      </c>
      <c r="K39" s="32"/>
      <c r="L39" s="33"/>
      <c r="M39" s="54"/>
      <c r="N39" s="35"/>
      <c r="O39" s="15"/>
    </row>
    <row r="40" spans="1:15">
      <c r="A40" s="30">
        <v>4</v>
      </c>
      <c r="B40" s="39" t="s">
        <v>96</v>
      </c>
      <c r="C40" s="32"/>
      <c r="D40" s="33"/>
      <c r="E40" s="34"/>
      <c r="F40" s="35"/>
      <c r="G40" s="15"/>
      <c r="I40" s="58" t="s">
        <v>56</v>
      </c>
      <c r="J40" s="52" t="s">
        <v>100</v>
      </c>
      <c r="K40" s="52"/>
      <c r="L40" s="52"/>
      <c r="M40" s="52"/>
      <c r="N40" s="52"/>
      <c r="O40" s="52"/>
    </row>
    <row r="41" spans="1:15">
      <c r="A41" s="23" t="s">
        <v>98</v>
      </c>
      <c r="B41" s="40" t="s">
        <v>99</v>
      </c>
      <c r="C41" s="25"/>
      <c r="D41" s="26"/>
      <c r="E41" s="27"/>
      <c r="F41" s="28"/>
      <c r="G41" s="29"/>
      <c r="I41" s="30">
        <v>1</v>
      </c>
      <c r="J41" s="37" t="s">
        <v>103</v>
      </c>
      <c r="K41" s="32"/>
      <c r="L41" s="33"/>
      <c r="M41" s="54"/>
      <c r="N41" s="35"/>
      <c r="O41" s="15"/>
    </row>
    <row r="42" spans="1:15">
      <c r="A42" s="30">
        <v>1</v>
      </c>
      <c r="B42" s="37" t="s">
        <v>101</v>
      </c>
      <c r="C42" s="32"/>
      <c r="D42" s="33"/>
      <c r="E42" s="34"/>
      <c r="F42" s="35"/>
      <c r="G42" s="15"/>
      <c r="I42" s="30">
        <v>2</v>
      </c>
      <c r="J42" s="37" t="s">
        <v>106</v>
      </c>
      <c r="K42" s="32"/>
      <c r="L42" s="33"/>
      <c r="M42" s="54"/>
      <c r="N42" s="35"/>
      <c r="O42" s="15"/>
    </row>
    <row r="43" spans="1:15">
      <c r="A43" s="30">
        <v>2</v>
      </c>
      <c r="B43" s="37" t="s">
        <v>104</v>
      </c>
      <c r="C43" s="32"/>
      <c r="D43" s="33"/>
      <c r="E43" s="34"/>
      <c r="F43" s="35"/>
      <c r="G43" s="15"/>
      <c r="I43" s="30">
        <v>3</v>
      </c>
      <c r="J43" s="37" t="s">
        <v>108</v>
      </c>
      <c r="K43" s="32"/>
      <c r="L43" s="33"/>
      <c r="M43" s="54"/>
      <c r="N43" s="35"/>
      <c r="O43" s="15"/>
    </row>
    <row r="44" spans="1:15">
      <c r="A44" s="30">
        <v>3</v>
      </c>
      <c r="B44" s="37" t="s">
        <v>107</v>
      </c>
      <c r="C44" s="32"/>
      <c r="D44" s="33"/>
      <c r="E44" s="34"/>
      <c r="F44" s="35"/>
      <c r="G44" s="15"/>
      <c r="I44" s="30">
        <v>4</v>
      </c>
      <c r="J44" s="37" t="s">
        <v>110</v>
      </c>
      <c r="K44" s="32"/>
      <c r="L44" s="33"/>
      <c r="M44" s="54"/>
      <c r="N44" s="35"/>
      <c r="O44" s="15"/>
    </row>
    <row r="45" spans="1:15">
      <c r="A45" s="30">
        <v>4</v>
      </c>
      <c r="B45" s="37" t="s">
        <v>109</v>
      </c>
      <c r="C45" s="32"/>
      <c r="D45" s="33"/>
      <c r="E45" s="34"/>
      <c r="F45" s="35"/>
      <c r="G45" s="15"/>
      <c r="I45" s="30">
        <v>5</v>
      </c>
      <c r="J45" s="37" t="s">
        <v>112</v>
      </c>
      <c r="K45" s="32"/>
      <c r="L45" s="33"/>
      <c r="M45" s="54"/>
      <c r="N45" s="35"/>
      <c r="O45" s="15"/>
    </row>
    <row r="46" spans="1:15">
      <c r="A46" s="30">
        <v>5</v>
      </c>
      <c r="B46" s="37" t="s">
        <v>113</v>
      </c>
      <c r="C46" s="32"/>
      <c r="D46" s="33"/>
      <c r="E46" s="34"/>
      <c r="F46" s="35"/>
      <c r="G46" s="15"/>
      <c r="I46" s="30">
        <v>6</v>
      </c>
      <c r="J46" s="37" t="s">
        <v>114</v>
      </c>
      <c r="K46" s="32"/>
      <c r="L46" s="33"/>
      <c r="M46" s="54"/>
      <c r="N46" s="35"/>
      <c r="O46" s="15"/>
    </row>
    <row r="47" spans="1:15">
      <c r="A47" s="30">
        <v>6</v>
      </c>
      <c r="B47" s="37" t="s">
        <v>115</v>
      </c>
      <c r="C47" s="32"/>
      <c r="D47" s="33"/>
      <c r="E47" s="34"/>
      <c r="F47" s="35"/>
      <c r="G47" s="15"/>
      <c r="I47" s="58" t="s">
        <v>86</v>
      </c>
      <c r="J47" s="52" t="s">
        <v>116</v>
      </c>
      <c r="K47" s="52"/>
      <c r="L47" s="52"/>
      <c r="M47" s="52"/>
      <c r="N47" s="52"/>
      <c r="O47" s="52"/>
    </row>
    <row r="48" spans="1:15">
      <c r="A48" s="16" t="s">
        <v>117</v>
      </c>
      <c r="B48" s="17" t="s">
        <v>118</v>
      </c>
      <c r="C48" s="18"/>
      <c r="D48" s="19"/>
      <c r="E48" s="20"/>
      <c r="F48" s="21"/>
      <c r="G48" s="22"/>
      <c r="I48" s="30">
        <v>1</v>
      </c>
      <c r="J48" s="37" t="s">
        <v>119</v>
      </c>
      <c r="K48" s="32"/>
      <c r="L48" s="33"/>
      <c r="M48" s="54"/>
      <c r="N48" s="35"/>
      <c r="O48" s="15"/>
    </row>
    <row r="49" spans="1:15">
      <c r="A49" s="41" t="s">
        <v>13</v>
      </c>
      <c r="B49" s="38" t="s">
        <v>120</v>
      </c>
      <c r="C49" s="42"/>
      <c r="D49" s="43"/>
      <c r="E49" s="44"/>
      <c r="F49" s="45"/>
      <c r="G49" s="46"/>
      <c r="I49" s="30">
        <v>2</v>
      </c>
      <c r="J49" s="37" t="s">
        <v>121</v>
      </c>
      <c r="K49" s="32"/>
      <c r="L49" s="33"/>
      <c r="M49" s="54"/>
      <c r="N49" s="35"/>
      <c r="O49" s="15"/>
    </row>
    <row r="50" spans="1:15">
      <c r="A50" s="30">
        <v>1</v>
      </c>
      <c r="B50" s="37" t="s">
        <v>122</v>
      </c>
      <c r="C50" s="32"/>
      <c r="D50" s="33"/>
      <c r="E50" s="34"/>
      <c r="F50" s="35"/>
      <c r="G50" s="15"/>
      <c r="I50" s="30">
        <v>3</v>
      </c>
      <c r="J50" s="37" t="s">
        <v>123</v>
      </c>
      <c r="K50" s="32"/>
      <c r="L50" s="33"/>
      <c r="M50" s="54"/>
      <c r="N50" s="35"/>
      <c r="O50" s="15"/>
    </row>
    <row r="51" spans="1:15">
      <c r="A51" s="30">
        <v>2</v>
      </c>
      <c r="B51" s="37" t="s">
        <v>325</v>
      </c>
      <c r="C51" s="32"/>
      <c r="D51" s="33"/>
      <c r="E51" s="34"/>
      <c r="F51" s="35"/>
      <c r="G51" s="15"/>
      <c r="I51" s="30">
        <v>4</v>
      </c>
      <c r="J51" s="37" t="s">
        <v>125</v>
      </c>
      <c r="K51" s="32"/>
      <c r="L51" s="33"/>
      <c r="M51" s="54"/>
      <c r="N51" s="35"/>
      <c r="O51" s="15"/>
    </row>
    <row r="52" spans="1:15">
      <c r="A52" s="23" t="s">
        <v>42</v>
      </c>
      <c r="B52" s="38" t="s">
        <v>326</v>
      </c>
      <c r="C52" s="25"/>
      <c r="D52" s="26"/>
      <c r="E52" s="27"/>
      <c r="F52" s="28"/>
      <c r="G52" s="29"/>
      <c r="I52" s="30">
        <v>5</v>
      </c>
      <c r="J52" s="37" t="s">
        <v>127</v>
      </c>
      <c r="K52" s="32"/>
      <c r="L52" s="33"/>
      <c r="M52" s="54"/>
      <c r="N52" s="35"/>
      <c r="O52" s="15"/>
    </row>
    <row r="53" spans="1:15">
      <c r="A53" s="30">
        <v>1</v>
      </c>
      <c r="B53" s="37" t="s">
        <v>131</v>
      </c>
      <c r="C53" s="32"/>
      <c r="D53" s="33"/>
      <c r="E53" s="34"/>
      <c r="F53" s="35"/>
      <c r="G53" s="15"/>
      <c r="I53" s="16" t="s">
        <v>129</v>
      </c>
      <c r="J53" s="17" t="s">
        <v>130</v>
      </c>
      <c r="K53" s="18"/>
      <c r="L53" s="19"/>
      <c r="M53" s="61"/>
      <c r="N53" s="21"/>
      <c r="O53" s="22"/>
    </row>
    <row r="54" spans="1:15">
      <c r="A54" s="30">
        <v>2</v>
      </c>
      <c r="B54" s="37" t="s">
        <v>133</v>
      </c>
      <c r="C54" s="32"/>
      <c r="D54" s="33"/>
      <c r="E54" s="34"/>
      <c r="F54" s="35"/>
      <c r="G54" s="15"/>
      <c r="I54" s="58" t="s">
        <v>13</v>
      </c>
      <c r="J54" s="52" t="s">
        <v>132</v>
      </c>
      <c r="K54" s="52"/>
      <c r="L54" s="52"/>
      <c r="M54" s="52"/>
      <c r="N54" s="52"/>
      <c r="O54" s="52"/>
    </row>
    <row r="55" spans="1:15">
      <c r="A55" s="23" t="s">
        <v>56</v>
      </c>
      <c r="B55" s="38" t="s">
        <v>135</v>
      </c>
      <c r="C55" s="25"/>
      <c r="D55" s="26"/>
      <c r="E55" s="27"/>
      <c r="F55" s="28"/>
      <c r="G55" s="29"/>
      <c r="I55" s="30">
        <v>1</v>
      </c>
      <c r="J55" s="60" t="s">
        <v>134</v>
      </c>
      <c r="K55" s="32"/>
      <c r="L55" s="33"/>
      <c r="M55" s="62"/>
      <c r="N55" s="35"/>
      <c r="O55" s="15"/>
    </row>
    <row r="56" spans="1:15">
      <c r="A56" s="30">
        <v>1</v>
      </c>
      <c r="B56" s="37" t="s">
        <v>137</v>
      </c>
      <c r="C56" s="32"/>
      <c r="D56" s="33"/>
      <c r="E56" s="34"/>
      <c r="F56" s="35"/>
      <c r="G56" s="15"/>
      <c r="I56" s="30">
        <v>2</v>
      </c>
      <c r="J56" s="60" t="s">
        <v>136</v>
      </c>
      <c r="K56" s="32"/>
      <c r="L56" s="33"/>
      <c r="M56" s="62"/>
      <c r="N56" s="35"/>
      <c r="O56" s="15"/>
    </row>
    <row r="57" spans="1:15">
      <c r="A57" s="30">
        <v>2</v>
      </c>
      <c r="B57" s="47" t="s">
        <v>327</v>
      </c>
      <c r="C57" s="32"/>
      <c r="D57" s="33"/>
      <c r="E57" s="34"/>
      <c r="F57" s="35"/>
      <c r="G57" s="15"/>
      <c r="I57" s="58" t="s">
        <v>42</v>
      </c>
      <c r="J57" s="52" t="s">
        <v>138</v>
      </c>
      <c r="K57" s="52"/>
      <c r="L57" s="52"/>
      <c r="M57" s="52"/>
      <c r="N57" s="52"/>
      <c r="O57" s="52"/>
    </row>
    <row r="58" spans="1:15">
      <c r="A58" s="23" t="s">
        <v>86</v>
      </c>
      <c r="B58" s="48" t="s">
        <v>141</v>
      </c>
      <c r="C58" s="25"/>
      <c r="D58" s="26"/>
      <c r="E58" s="27"/>
      <c r="F58" s="28"/>
      <c r="G58" s="29"/>
      <c r="I58" s="30">
        <v>1</v>
      </c>
      <c r="J58" s="60" t="s">
        <v>140</v>
      </c>
      <c r="K58" s="32"/>
      <c r="L58" s="33"/>
      <c r="M58" s="62"/>
      <c r="N58" s="35"/>
      <c r="O58" s="15"/>
    </row>
    <row r="59" spans="1:15">
      <c r="A59" s="30">
        <v>1</v>
      </c>
      <c r="B59" s="47" t="s">
        <v>143</v>
      </c>
      <c r="C59" s="32"/>
      <c r="D59" s="33"/>
      <c r="E59" s="34"/>
      <c r="F59" s="35"/>
      <c r="G59" s="15"/>
      <c r="I59" s="30">
        <v>2</v>
      </c>
      <c r="J59" s="60" t="s">
        <v>407</v>
      </c>
      <c r="K59" s="32"/>
      <c r="L59" s="33"/>
      <c r="M59" s="62"/>
      <c r="N59" s="35"/>
      <c r="O59" s="15"/>
    </row>
    <row r="60" spans="1:15">
      <c r="A60" s="30">
        <v>2</v>
      </c>
      <c r="B60" s="47" t="s">
        <v>145</v>
      </c>
      <c r="C60" s="32"/>
      <c r="D60" s="33"/>
      <c r="E60" s="34"/>
      <c r="F60" s="35"/>
      <c r="G60" s="15"/>
      <c r="I60" s="30">
        <v>3</v>
      </c>
      <c r="J60" s="60" t="s">
        <v>144</v>
      </c>
      <c r="K60" s="32"/>
      <c r="L60" s="33"/>
      <c r="M60" s="62"/>
      <c r="N60" s="35"/>
      <c r="O60" s="15"/>
    </row>
    <row r="61" spans="1:15">
      <c r="A61" s="30">
        <v>3</v>
      </c>
      <c r="B61" s="47" t="s">
        <v>147</v>
      </c>
      <c r="C61" s="32"/>
      <c r="D61" s="33"/>
      <c r="E61" s="34"/>
      <c r="F61" s="35"/>
      <c r="G61" s="15"/>
      <c r="I61" s="30">
        <v>4</v>
      </c>
      <c r="J61" s="60" t="s">
        <v>146</v>
      </c>
      <c r="K61" s="32"/>
      <c r="L61" s="33"/>
      <c r="M61" s="62"/>
      <c r="N61" s="35"/>
      <c r="O61" s="15"/>
    </row>
    <row r="62" spans="1:15">
      <c r="A62" s="23" t="s">
        <v>423</v>
      </c>
      <c r="B62" s="40" t="s">
        <v>151</v>
      </c>
      <c r="C62" s="25"/>
      <c r="D62" s="26"/>
      <c r="E62" s="27"/>
      <c r="F62" s="28"/>
      <c r="G62" s="29"/>
      <c r="I62" s="16" t="s">
        <v>425</v>
      </c>
      <c r="J62" s="17" t="s">
        <v>149</v>
      </c>
      <c r="K62" s="18"/>
      <c r="L62" s="19"/>
      <c r="M62" s="49"/>
      <c r="N62" s="19"/>
      <c r="O62" s="22"/>
    </row>
    <row r="63" spans="1:15">
      <c r="A63" s="30">
        <v>1</v>
      </c>
      <c r="B63" s="40" t="s">
        <v>151</v>
      </c>
      <c r="C63" s="32"/>
      <c r="D63" s="33"/>
      <c r="E63" s="34"/>
      <c r="F63" s="35"/>
      <c r="G63" s="15"/>
      <c r="I63" s="41" t="s">
        <v>13</v>
      </c>
      <c r="J63" s="52" t="s">
        <v>149</v>
      </c>
      <c r="K63" s="42"/>
      <c r="L63" s="43"/>
      <c r="M63" s="53"/>
      <c r="N63" s="45"/>
      <c r="O63" s="46"/>
    </row>
    <row r="64" spans="1:15">
      <c r="A64" s="16"/>
      <c r="B64" s="17"/>
      <c r="C64" s="18"/>
      <c r="D64" s="19"/>
      <c r="E64" s="49"/>
      <c r="F64" s="21"/>
      <c r="G64" s="22"/>
      <c r="I64" s="63">
        <v>1</v>
      </c>
      <c r="J64" s="64" t="s">
        <v>149</v>
      </c>
      <c r="K64" s="65"/>
      <c r="L64" s="66"/>
      <c r="M64" s="67"/>
      <c r="N64" s="68"/>
      <c r="O64" s="69"/>
    </row>
    <row r="65" spans="1:15">
      <c r="A65" s="41"/>
      <c r="B65" s="52"/>
      <c r="C65" s="42"/>
      <c r="D65" s="43"/>
      <c r="E65" s="53"/>
      <c r="F65" s="45"/>
      <c r="G65" s="46"/>
      <c r="I65" s="16" t="s">
        <v>152</v>
      </c>
      <c r="J65" s="17" t="s">
        <v>115</v>
      </c>
      <c r="K65" s="18"/>
      <c r="L65" s="19"/>
      <c r="M65" s="49"/>
      <c r="N65" s="21"/>
      <c r="O65" s="22"/>
    </row>
    <row r="66" spans="1:15">
      <c r="A66" s="30"/>
      <c r="B66" s="47"/>
      <c r="C66" s="32"/>
      <c r="D66" s="33"/>
      <c r="E66" s="54"/>
      <c r="F66" s="35"/>
      <c r="G66" s="15"/>
      <c r="I66" s="41" t="s">
        <v>13</v>
      </c>
      <c r="J66" s="52" t="s">
        <v>115</v>
      </c>
      <c r="K66" s="42"/>
      <c r="L66" s="43"/>
      <c r="M66" s="53"/>
      <c r="N66" s="45"/>
      <c r="O66" s="46"/>
    </row>
    <row r="67" spans="1:15">
      <c r="A67" s="30"/>
      <c r="B67" s="55"/>
      <c r="C67" s="32"/>
      <c r="D67" s="33"/>
      <c r="E67" s="54"/>
      <c r="F67" s="35"/>
      <c r="G67" s="15"/>
      <c r="I67" s="30">
        <v>1</v>
      </c>
      <c r="J67" s="60" t="s">
        <v>155</v>
      </c>
      <c r="K67" s="11"/>
      <c r="L67" s="12"/>
      <c r="M67" s="13"/>
      <c r="N67" s="12"/>
      <c r="O67" s="15"/>
    </row>
    <row r="68" spans="1:15">
      <c r="A68" s="30"/>
      <c r="B68" s="37"/>
      <c r="C68" s="32"/>
      <c r="D68" s="33"/>
      <c r="E68" s="54"/>
      <c r="F68" s="35"/>
      <c r="G68" s="15"/>
      <c r="I68" s="30">
        <v>2</v>
      </c>
      <c r="J68" s="39" t="s">
        <v>156</v>
      </c>
      <c r="K68" s="70"/>
      <c r="L68" s="71"/>
      <c r="M68" s="72"/>
      <c r="N68" s="71"/>
      <c r="O68" s="70"/>
    </row>
    <row r="69" spans="1:15">
      <c r="A69" s="30"/>
      <c r="B69" s="37"/>
      <c r="C69" s="32"/>
      <c r="D69" s="33"/>
      <c r="E69" s="54"/>
      <c r="F69" s="35"/>
      <c r="G69" s="15"/>
      <c r="I69" s="9">
        <v>3</v>
      </c>
      <c r="J69" s="39" t="s">
        <v>416</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项目分类统计表</vt:lpstr>
      <vt:lpstr>项目计划表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2021-11-10T03:19:00Z</dcterms:created>
  <dcterms:modified xsi:type="dcterms:W3CDTF">2023-03-30T08:45:57Z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eadingLayout">
    <vt:bool>true</vt:bool>
  </property>
  <property fmtid="{D5CDD505-2E9C-101B-9397-08002B2CF9AE}" pid="4" name="ICV">
    <vt:lpwstr>4D613F2452A648AB950591EB79440B3E</vt:lpwstr>
  </property>
</Properties>
</file>