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05"/>
  </bookViews>
  <sheets>
    <sheet name="Sheet2" sheetId="2" r:id="rId1"/>
  </sheets>
  <definedNames>
    <definedName name="_xlnm._FilterDatabase" localSheetId="0" hidden="1">Sheet2!$K$5:$O$149</definedName>
    <definedName name="_xlnm.Print_Titles" localSheetId="0">Sheet2!$4:$5</definedName>
    <definedName name="_xlnm.Print_Area" localSheetId="0">Sheet2!$B$1:$R$94</definedName>
  </definedNames>
  <calcPr calcId="144525" refMode="R1C1"/>
</workbook>
</file>

<file path=xl/sharedStrings.xml><?xml version="1.0" encoding="utf-8"?>
<sst xmlns="http://schemas.openxmlformats.org/spreadsheetml/2006/main" count="299" uniqueCount="283">
  <si>
    <t>附件1：</t>
  </si>
  <si>
    <t>2024年中央城乡义务教育补助经费（第一批）分配表</t>
  </si>
  <si>
    <t>单位：万元</t>
  </si>
  <si>
    <t>区划代码</t>
  </si>
  <si>
    <t>序号</t>
  </si>
  <si>
    <t>单位（县区市）</t>
  </si>
  <si>
    <t>总计</t>
  </si>
  <si>
    <t>公用经费</t>
  </si>
  <si>
    <t>免费教科书</t>
  </si>
  <si>
    <t>家庭经济困难学生生活补助</t>
  </si>
  <si>
    <t>综合奖补（家庭经济困难学生生活补助）</t>
  </si>
  <si>
    <t>校舍安全保障</t>
  </si>
  <si>
    <t>特岗教师工资性补助</t>
  </si>
  <si>
    <t>农村学生营养膳食补助</t>
  </si>
  <si>
    <t>合计</t>
  </si>
  <si>
    <t>小学</t>
  </si>
  <si>
    <t>初中</t>
  </si>
  <si>
    <t>特教</t>
  </si>
  <si>
    <t>三保标识</t>
  </si>
  <si>
    <t>003003002001</t>
  </si>
  <si>
    <t>003003002002</t>
  </si>
  <si>
    <t>003003003</t>
  </si>
  <si>
    <t>003003004</t>
  </si>
  <si>
    <t>003003005001</t>
  </si>
  <si>
    <t>003003005002</t>
  </si>
  <si>
    <t>003003008</t>
  </si>
  <si>
    <t>支出功能分类科目</t>
  </si>
  <si>
    <t>2050202</t>
  </si>
  <si>
    <t>2050203</t>
  </si>
  <si>
    <t>2050701</t>
  </si>
  <si>
    <t>20502相关项</t>
  </si>
  <si>
    <t>自治区本级</t>
  </si>
  <si>
    <t>自治区教育厅</t>
  </si>
  <si>
    <t>新疆教育学院实验小学</t>
  </si>
  <si>
    <t>乌鲁木齐八一中学</t>
  </si>
  <si>
    <t>新疆大学附属中学</t>
  </si>
  <si>
    <t>新疆农业大学附属中学</t>
  </si>
  <si>
    <t>新疆医科大学子女学校</t>
  </si>
  <si>
    <t>新疆师范大学附属中学</t>
  </si>
  <si>
    <t>喀什大学附属中学</t>
  </si>
  <si>
    <t>乌鲁木齐向阳学校</t>
  </si>
  <si>
    <t>地州</t>
  </si>
  <si>
    <t>乌鲁木齐市</t>
  </si>
  <si>
    <t>650102000000</t>
  </si>
  <si>
    <t>天山区</t>
  </si>
  <si>
    <t>650103000000</t>
  </si>
  <si>
    <t>沙依巴克区</t>
  </si>
  <si>
    <t>650104000000</t>
  </si>
  <si>
    <t>新市区</t>
  </si>
  <si>
    <t>650105000000</t>
  </si>
  <si>
    <t>水磨沟区</t>
  </si>
  <si>
    <t>650106000000</t>
  </si>
  <si>
    <t>头屯河区</t>
  </si>
  <si>
    <t>650107000000</t>
  </si>
  <si>
    <t>达坂城区</t>
  </si>
  <si>
    <t>650109000000</t>
  </si>
  <si>
    <t>米东区</t>
  </si>
  <si>
    <t>650121000000</t>
  </si>
  <si>
    <t>乌鲁木齐县</t>
  </si>
  <si>
    <t>6501A1000000</t>
  </si>
  <si>
    <t>乌鲁木齐市本级</t>
  </si>
  <si>
    <t>克拉玛依市</t>
  </si>
  <si>
    <t>650202000000</t>
  </si>
  <si>
    <t>独山子区</t>
  </si>
  <si>
    <t>650203000000</t>
  </si>
  <si>
    <t>克拉玛依区</t>
  </si>
  <si>
    <t>650204000000</t>
  </si>
  <si>
    <t>白碱滩区</t>
  </si>
  <si>
    <t>650205000000</t>
  </si>
  <si>
    <t>乌尔禾区</t>
  </si>
  <si>
    <t>6502A1000000</t>
  </si>
  <si>
    <t>克拉玛依市本级</t>
  </si>
  <si>
    <t>吐鲁番市</t>
  </si>
  <si>
    <t>650402000000</t>
  </si>
  <si>
    <t>高昌区</t>
  </si>
  <si>
    <t>650421000000</t>
  </si>
  <si>
    <t>鄯善县</t>
  </si>
  <si>
    <t>650422000000</t>
  </si>
  <si>
    <t>吐鲁番市本级</t>
  </si>
  <si>
    <t>6504A1000000</t>
  </si>
  <si>
    <t>托克逊县</t>
  </si>
  <si>
    <t>哈密市</t>
  </si>
  <si>
    <t>650502000000</t>
  </si>
  <si>
    <t>伊州区</t>
  </si>
  <si>
    <t>650521000000</t>
  </si>
  <si>
    <t>巴里坤哈萨克自治县</t>
  </si>
  <si>
    <t>650522000000</t>
  </si>
  <si>
    <t>伊吾县</t>
  </si>
  <si>
    <t>6505A3000000</t>
  </si>
  <si>
    <t>哈密市本级</t>
  </si>
  <si>
    <t>昌吉州</t>
  </si>
  <si>
    <t>652301000000</t>
  </si>
  <si>
    <t>昌吉市</t>
  </si>
  <si>
    <t>652302000000</t>
  </si>
  <si>
    <t>阜康市</t>
  </si>
  <si>
    <t>652323000000</t>
  </si>
  <si>
    <t>呼图壁县</t>
  </si>
  <si>
    <t>652324000000</t>
  </si>
  <si>
    <t>玛纳斯县</t>
  </si>
  <si>
    <t>652325000000</t>
  </si>
  <si>
    <t>奇台县</t>
  </si>
  <si>
    <t>652327000000</t>
  </si>
  <si>
    <t>吉木萨尔县</t>
  </si>
  <si>
    <t>652328000000</t>
  </si>
  <si>
    <t>木垒哈萨克自治县</t>
  </si>
  <si>
    <t>6523A1000000</t>
  </si>
  <si>
    <t>昌吉州本级</t>
  </si>
  <si>
    <t>博州</t>
  </si>
  <si>
    <t>652701000000</t>
  </si>
  <si>
    <t>博乐市</t>
  </si>
  <si>
    <t>652702000000</t>
  </si>
  <si>
    <t>阿拉山口市</t>
  </si>
  <si>
    <t>652722000000</t>
  </si>
  <si>
    <t>精河县</t>
  </si>
  <si>
    <t>652723000000</t>
  </si>
  <si>
    <t>温泉县</t>
  </si>
  <si>
    <t>6527A1000000</t>
  </si>
  <si>
    <t>博州本级</t>
  </si>
  <si>
    <t>巴州</t>
  </si>
  <si>
    <t>652801000000</t>
  </si>
  <si>
    <t>库尔勒市</t>
  </si>
  <si>
    <t>6528A3000000</t>
  </si>
  <si>
    <t>库尔勒经济技术开发区社会发展局</t>
  </si>
  <si>
    <t>652822000000</t>
  </si>
  <si>
    <t>轮台县</t>
  </si>
  <si>
    <t>652823000000</t>
  </si>
  <si>
    <t>尉犁县</t>
  </si>
  <si>
    <t>652824000000</t>
  </si>
  <si>
    <t>若羌县</t>
  </si>
  <si>
    <t>652825000000</t>
  </si>
  <si>
    <t>且末县</t>
  </si>
  <si>
    <t>652826000000</t>
  </si>
  <si>
    <t>焉耆回族自治县</t>
  </si>
  <si>
    <t>652827000000</t>
  </si>
  <si>
    <t>和静县</t>
  </si>
  <si>
    <t>652828000000</t>
  </si>
  <si>
    <t>和硕县</t>
  </si>
  <si>
    <t>652829000000</t>
  </si>
  <si>
    <t>博湖县</t>
  </si>
  <si>
    <t>6528A2000000</t>
  </si>
  <si>
    <t>巴州本级</t>
  </si>
  <si>
    <t>阿克苏地区</t>
  </si>
  <si>
    <t>652901000000</t>
  </si>
  <si>
    <t>阿克苏市</t>
  </si>
  <si>
    <t>652922000000</t>
  </si>
  <si>
    <t>温宿县</t>
  </si>
  <si>
    <t>652902000000</t>
  </si>
  <si>
    <t>库车市</t>
  </si>
  <si>
    <t>652924000000</t>
  </si>
  <si>
    <t>沙雅县</t>
  </si>
  <si>
    <t>652925000000</t>
  </si>
  <si>
    <t>新和县</t>
  </si>
  <si>
    <t>652926000000</t>
  </si>
  <si>
    <t>拜城县</t>
  </si>
  <si>
    <t>652927000000</t>
  </si>
  <si>
    <t>乌什县</t>
  </si>
  <si>
    <t>652928000000</t>
  </si>
  <si>
    <t>阿瓦提县</t>
  </si>
  <si>
    <t>652929000000</t>
  </si>
  <si>
    <t>柯坪县</t>
  </si>
  <si>
    <t>6529A1000000</t>
  </si>
  <si>
    <t>阿克苏地区本级</t>
  </si>
  <si>
    <t>克州</t>
  </si>
  <si>
    <t>县市小计</t>
  </si>
  <si>
    <t>653001000000</t>
  </si>
  <si>
    <t>阿图什市</t>
  </si>
  <si>
    <t>653022000000</t>
  </si>
  <si>
    <t>阿克陶县</t>
  </si>
  <si>
    <t>653023000000</t>
  </si>
  <si>
    <t>阿合奇县</t>
  </si>
  <si>
    <t>653024000000</t>
  </si>
  <si>
    <t>乌恰县教育局、各学校</t>
  </si>
  <si>
    <t>州本级小计</t>
  </si>
  <si>
    <t>克州实验小学</t>
  </si>
  <si>
    <t>克州三小</t>
  </si>
  <si>
    <t>克州实验中学</t>
  </si>
  <si>
    <t>6530A1000000</t>
  </si>
  <si>
    <t>克州本级</t>
  </si>
  <si>
    <t>喀什地区</t>
  </si>
  <si>
    <t>653101000000</t>
  </si>
  <si>
    <t>喀什市</t>
  </si>
  <si>
    <t>653121000000</t>
  </si>
  <si>
    <t>疏附县</t>
  </si>
  <si>
    <t>653122000000</t>
  </si>
  <si>
    <t>疏勒县</t>
  </si>
  <si>
    <t>653123000000</t>
  </si>
  <si>
    <t>英吉沙县</t>
  </si>
  <si>
    <t>653124000000</t>
  </si>
  <si>
    <t>泽普县</t>
  </si>
  <si>
    <t>653125000000</t>
  </si>
  <si>
    <t>莎车县</t>
  </si>
  <si>
    <t>653126000000</t>
  </si>
  <si>
    <t>叶城县</t>
  </si>
  <si>
    <t>653127000000</t>
  </si>
  <si>
    <t>麦盖提县</t>
  </si>
  <si>
    <t>653128000000</t>
  </si>
  <si>
    <t>岳普湖县</t>
  </si>
  <si>
    <t>653129000000</t>
  </si>
  <si>
    <t>伽师县</t>
  </si>
  <si>
    <t>653130000000</t>
  </si>
  <si>
    <t>巴楚县</t>
  </si>
  <si>
    <t>653131000000</t>
  </si>
  <si>
    <t>塔什库尔干塔吉克自治县</t>
  </si>
  <si>
    <t>6531A1000000</t>
  </si>
  <si>
    <t>喀什地区本级</t>
  </si>
  <si>
    <t>和田地区</t>
  </si>
  <si>
    <t>653201000000</t>
  </si>
  <si>
    <t>和田市</t>
  </si>
  <si>
    <t>653221000000</t>
  </si>
  <si>
    <t>和田县</t>
  </si>
  <si>
    <t>653222000000</t>
  </si>
  <si>
    <t>墨玉县</t>
  </si>
  <si>
    <t>653223000000</t>
  </si>
  <si>
    <t>皮山县</t>
  </si>
  <si>
    <t>653224000000</t>
  </si>
  <si>
    <t>洛浦县</t>
  </si>
  <si>
    <t>653225000000</t>
  </si>
  <si>
    <t>策勒县</t>
  </si>
  <si>
    <t>653226000000</t>
  </si>
  <si>
    <t>于田县</t>
  </si>
  <si>
    <t>653227000000</t>
  </si>
  <si>
    <t>民丰县</t>
  </si>
  <si>
    <t>6532A1000000</t>
  </si>
  <si>
    <t>和田地区本级</t>
  </si>
  <si>
    <t>伊犁州</t>
  </si>
  <si>
    <t>654002000000</t>
  </si>
  <si>
    <t>伊宁市</t>
  </si>
  <si>
    <t>654003000000</t>
  </si>
  <si>
    <t>奎屯市</t>
  </si>
  <si>
    <t>654004000000</t>
  </si>
  <si>
    <t>霍尔果斯市</t>
  </si>
  <si>
    <t>654021000000</t>
  </si>
  <si>
    <t>伊宁县</t>
  </si>
  <si>
    <t>654022000000</t>
  </si>
  <si>
    <t>察布查尔锡伯自治县</t>
  </si>
  <si>
    <t>654023000000</t>
  </si>
  <si>
    <t>霍城县</t>
  </si>
  <si>
    <t>654024000000</t>
  </si>
  <si>
    <t>巩留县</t>
  </si>
  <si>
    <t>654025000000</t>
  </si>
  <si>
    <t>新源县</t>
  </si>
  <si>
    <t>654026000000</t>
  </si>
  <si>
    <t>昭苏县</t>
  </si>
  <si>
    <t>654027000000</t>
  </si>
  <si>
    <t>特克斯县</t>
  </si>
  <si>
    <t>654028000000</t>
  </si>
  <si>
    <t>尼勒克县</t>
  </si>
  <si>
    <t>6540A1000000</t>
  </si>
  <si>
    <t>伊犁州本级</t>
  </si>
  <si>
    <t>塔城地区</t>
  </si>
  <si>
    <t>654201000000</t>
  </si>
  <si>
    <t>塔城市</t>
  </si>
  <si>
    <t>654202000000</t>
  </si>
  <si>
    <t>乌苏市</t>
  </si>
  <si>
    <t>654221000000</t>
  </si>
  <si>
    <t>额敏县</t>
  </si>
  <si>
    <t>654223000000</t>
  </si>
  <si>
    <t>沙湾市</t>
  </si>
  <si>
    <t>654224000000</t>
  </si>
  <si>
    <t>托里县</t>
  </si>
  <si>
    <t>654225000000</t>
  </si>
  <si>
    <t>裕民县</t>
  </si>
  <si>
    <t>654226000000</t>
  </si>
  <si>
    <t>和布克赛尔蒙古自治县</t>
  </si>
  <si>
    <t>6542A1000000</t>
  </si>
  <si>
    <t>塔城地区本级</t>
  </si>
  <si>
    <t>阿勒泰地区</t>
  </si>
  <si>
    <t>654301000000</t>
  </si>
  <si>
    <t>阿勒泰市</t>
  </si>
  <si>
    <t>654321000000</t>
  </si>
  <si>
    <t>布尔津县</t>
  </si>
  <si>
    <t>654322000000</t>
  </si>
  <si>
    <t>富蕴县</t>
  </si>
  <si>
    <t>654323000000</t>
  </si>
  <si>
    <t>福海县</t>
  </si>
  <si>
    <t>654324000000</t>
  </si>
  <si>
    <t>哈巴河县</t>
  </si>
  <si>
    <t>654325000000</t>
  </si>
  <si>
    <t>青河县</t>
  </si>
  <si>
    <t>654326000000</t>
  </si>
  <si>
    <t>吉木乃县</t>
  </si>
  <si>
    <t>6543A1000000</t>
  </si>
  <si>
    <t>阿勒泰地区本级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</si>
</sst>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;[Red]\-0.00\ 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20"/>
      <name val="方正小标宋_GBK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7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>
      <alignment vertical="center"/>
    </xf>
    <xf numFmtId="177" fontId="4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left" vertical="center"/>
    </xf>
    <xf numFmtId="177" fontId="0" fillId="0" borderId="0" xfId="0" applyNumberForma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76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Alignment="1" applyProtection="1">
      <alignment horizontal="right" vertical="center" wrapText="1" readingOrder="1"/>
      <protection locked="0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 wrapText="1" shrinkToFit="1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right" vertical="center"/>
    </xf>
    <xf numFmtId="176" fontId="3" fillId="0" borderId="2" xfId="0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9"/>
  <sheetViews>
    <sheetView showZeros="0" tabSelected="1" topLeftCell="B1" workbookViewId="0">
      <pane xSplit="3" ySplit="5" topLeftCell="E6" activePane="bottomRight" state="frozen"/>
      <selection/>
      <selection pane="topRight"/>
      <selection pane="bottomLeft"/>
      <selection pane="bottomRight" activeCell="C159" sqref="C159:D159"/>
    </sheetView>
  </sheetViews>
  <sheetFormatPr defaultColWidth="9" defaultRowHeight="14.25"/>
  <cols>
    <col min="1" max="1" width="11.25" style="5" hidden="1" customWidth="1"/>
    <col min="2" max="2" width="3.75" customWidth="1"/>
    <col min="3" max="3" width="17.125" style="6" customWidth="1"/>
    <col min="4" max="4" width="9.58333333333333" style="6" customWidth="1"/>
    <col min="5" max="7" width="11.5" style="7" customWidth="1"/>
    <col min="8" max="8" width="10.375" style="7" customWidth="1"/>
    <col min="9" max="9" width="7.5" style="7" customWidth="1"/>
    <col min="10" max="10" width="8.25" style="7" customWidth="1"/>
    <col min="11" max="11" width="8.375" style="7" customWidth="1"/>
    <col min="12" max="12" width="8.5" style="7" customWidth="1"/>
    <col min="13" max="13" width="8.125" style="7" customWidth="1"/>
    <col min="14" max="14" width="8.5" style="7" customWidth="1"/>
    <col min="15" max="15" width="9.375" style="7" customWidth="1"/>
    <col min="16" max="16" width="10.375" style="7" customWidth="1"/>
    <col min="17" max="17" width="8.875" style="7" customWidth="1"/>
    <col min="18" max="18" width="9.25" style="8" customWidth="1"/>
    <col min="19" max="231" width="20.5833333333333" style="6" customWidth="1"/>
    <col min="232" max="16384" width="9" style="6"/>
  </cols>
  <sheetData>
    <row r="1" ht="20" customHeight="1" spans="1:18">
      <c r="A1" s="9"/>
      <c r="B1" s="10" t="s">
        <v>0</v>
      </c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51"/>
    </row>
    <row r="2" ht="23" customHeight="1" spans="1:18">
      <c r="A2" s="9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0" customHeight="1" spans="1:18">
      <c r="A3" s="9"/>
      <c r="B3" s="14"/>
      <c r="C3" s="15"/>
      <c r="D3" s="11"/>
      <c r="E3" s="12"/>
      <c r="F3" s="12"/>
      <c r="G3" s="12"/>
      <c r="H3" s="12"/>
      <c r="I3" s="12"/>
      <c r="J3" s="44"/>
      <c r="K3" s="44"/>
      <c r="L3" s="44"/>
      <c r="M3" s="44"/>
      <c r="N3" s="45"/>
      <c r="O3" s="45"/>
      <c r="P3" s="12"/>
      <c r="Q3" s="12"/>
      <c r="R3" s="52" t="s">
        <v>2</v>
      </c>
    </row>
    <row r="4" s="1" customFormat="1" ht="30" customHeight="1" spans="1:18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/>
      <c r="G4" s="18"/>
      <c r="H4" s="18"/>
      <c r="I4" s="18" t="s">
        <v>8</v>
      </c>
      <c r="J4" s="46" t="s">
        <v>9</v>
      </c>
      <c r="K4" s="47"/>
      <c r="L4" s="48"/>
      <c r="M4" s="49" t="s">
        <v>10</v>
      </c>
      <c r="N4" s="47"/>
      <c r="O4" s="48"/>
      <c r="P4" s="18" t="s">
        <v>11</v>
      </c>
      <c r="Q4" s="18" t="s">
        <v>12</v>
      </c>
      <c r="R4" s="18" t="s">
        <v>13</v>
      </c>
    </row>
    <row r="5" s="1" customFormat="1" ht="30" customHeight="1" spans="1:18">
      <c r="A5" s="19"/>
      <c r="B5" s="17"/>
      <c r="C5" s="18"/>
      <c r="D5" s="18"/>
      <c r="E5" s="18" t="s">
        <v>14</v>
      </c>
      <c r="F5" s="18" t="s">
        <v>15</v>
      </c>
      <c r="G5" s="18" t="s">
        <v>16</v>
      </c>
      <c r="H5" s="18" t="s">
        <v>17</v>
      </c>
      <c r="I5" s="18"/>
      <c r="J5" s="18" t="s">
        <v>14</v>
      </c>
      <c r="K5" s="18" t="s">
        <v>15</v>
      </c>
      <c r="L5" s="18" t="s">
        <v>16</v>
      </c>
      <c r="M5" s="18" t="s">
        <v>14</v>
      </c>
      <c r="N5" s="18" t="s">
        <v>15</v>
      </c>
      <c r="O5" s="18" t="s">
        <v>16</v>
      </c>
      <c r="P5" s="18"/>
      <c r="Q5" s="18"/>
      <c r="R5" s="18"/>
    </row>
    <row r="6" s="2" customFormat="1" ht="30" customHeight="1" spans="1:18">
      <c r="A6" s="20"/>
      <c r="B6" s="21" t="s">
        <v>18</v>
      </c>
      <c r="C6" s="22"/>
      <c r="D6" s="22"/>
      <c r="E6" s="23"/>
      <c r="F6" s="24" t="s">
        <v>19</v>
      </c>
      <c r="G6" s="24" t="s">
        <v>20</v>
      </c>
      <c r="H6" s="24" t="s">
        <v>21</v>
      </c>
      <c r="I6" s="24" t="s">
        <v>22</v>
      </c>
      <c r="J6" s="24"/>
      <c r="K6" s="24" t="s">
        <v>23</v>
      </c>
      <c r="L6" s="24" t="s">
        <v>24</v>
      </c>
      <c r="M6" s="24"/>
      <c r="N6" s="24" t="s">
        <v>23</v>
      </c>
      <c r="O6" s="24" t="s">
        <v>24</v>
      </c>
      <c r="P6" s="24"/>
      <c r="Q6" s="24"/>
      <c r="R6" s="24" t="s">
        <v>25</v>
      </c>
    </row>
    <row r="7" s="2" customFormat="1" ht="30" customHeight="1" spans="1:18">
      <c r="A7" s="20"/>
      <c r="B7" s="25" t="s">
        <v>26</v>
      </c>
      <c r="C7" s="26"/>
      <c r="D7" s="26"/>
      <c r="E7" s="27"/>
      <c r="F7" s="28" t="s">
        <v>27</v>
      </c>
      <c r="G7" s="28" t="s">
        <v>28</v>
      </c>
      <c r="H7" s="28" t="s">
        <v>29</v>
      </c>
      <c r="I7" s="28" t="s">
        <v>30</v>
      </c>
      <c r="J7" s="24"/>
      <c r="K7" s="28" t="s">
        <v>27</v>
      </c>
      <c r="L7" s="28" t="s">
        <v>28</v>
      </c>
      <c r="M7" s="24"/>
      <c r="N7" s="28" t="s">
        <v>27</v>
      </c>
      <c r="O7" s="28" t="s">
        <v>28</v>
      </c>
      <c r="P7" s="28" t="s">
        <v>30</v>
      </c>
      <c r="Q7" s="28" t="s">
        <v>30</v>
      </c>
      <c r="R7" s="28" t="s">
        <v>30</v>
      </c>
    </row>
    <row r="8" s="3" customFormat="1" ht="28.5" hidden="1" customHeight="1" spans="1:18">
      <c r="A8" s="29"/>
      <c r="B8" s="29" t="s">
        <v>14</v>
      </c>
      <c r="C8" s="29"/>
      <c r="D8" s="30">
        <f>D9+D19</f>
        <v>770607</v>
      </c>
      <c r="E8" s="30">
        <f t="shared" ref="E8:R8" si="0">E9+E19</f>
        <v>324405</v>
      </c>
      <c r="F8" s="30">
        <f t="shared" si="0"/>
        <v>203536.6</v>
      </c>
      <c r="G8" s="30">
        <f t="shared" si="0"/>
        <v>106535.99</v>
      </c>
      <c r="H8" s="30">
        <f t="shared" si="0"/>
        <v>14332.41</v>
      </c>
      <c r="I8" s="30">
        <f t="shared" si="0"/>
        <v>45169</v>
      </c>
      <c r="J8" s="30">
        <f t="shared" si="0"/>
        <v>69880</v>
      </c>
      <c r="K8" s="30">
        <f t="shared" si="0"/>
        <v>34302.46</v>
      </c>
      <c r="L8" s="30">
        <f t="shared" si="0"/>
        <v>35577.54</v>
      </c>
      <c r="M8" s="30">
        <f t="shared" si="0"/>
        <v>12770</v>
      </c>
      <c r="N8" s="30">
        <f t="shared" si="0"/>
        <v>6383.56</v>
      </c>
      <c r="O8" s="30">
        <f t="shared" si="0"/>
        <v>6386.44</v>
      </c>
      <c r="P8" s="30">
        <f t="shared" si="0"/>
        <v>68940</v>
      </c>
      <c r="Q8" s="30">
        <f t="shared" si="0"/>
        <v>66820</v>
      </c>
      <c r="R8" s="30">
        <f t="shared" si="0"/>
        <v>182623</v>
      </c>
    </row>
    <row r="9" s="3" customFormat="1" ht="26" hidden="1" customHeight="1" spans="1:18">
      <c r="A9" s="31"/>
      <c r="B9" s="32"/>
      <c r="C9" s="33" t="s">
        <v>31</v>
      </c>
      <c r="D9" s="30">
        <f>SUM(D10:D18)</f>
        <v>46308.02</v>
      </c>
      <c r="E9" s="30">
        <f t="shared" ref="E9:R9" si="1">SUM(E10:E18)</f>
        <v>1082.99</v>
      </c>
      <c r="F9" s="30">
        <f t="shared" si="1"/>
        <v>558.19</v>
      </c>
      <c r="G9" s="30">
        <f t="shared" si="1"/>
        <v>522.35</v>
      </c>
      <c r="H9" s="30">
        <f t="shared" si="1"/>
        <v>2.45</v>
      </c>
      <c r="I9" s="30">
        <f t="shared" si="1"/>
        <v>45169</v>
      </c>
      <c r="J9" s="30">
        <f t="shared" si="1"/>
        <v>41.32</v>
      </c>
      <c r="K9" s="30">
        <f t="shared" si="1"/>
        <v>20.03</v>
      </c>
      <c r="L9" s="30">
        <f t="shared" si="1"/>
        <v>21.29</v>
      </c>
      <c r="M9" s="30">
        <f t="shared" si="1"/>
        <v>14.71</v>
      </c>
      <c r="N9" s="30">
        <f t="shared" si="1"/>
        <v>7.42</v>
      </c>
      <c r="O9" s="30">
        <f t="shared" si="1"/>
        <v>7.29</v>
      </c>
      <c r="P9" s="30">
        <f t="shared" si="1"/>
        <v>0</v>
      </c>
      <c r="Q9" s="30">
        <f t="shared" si="1"/>
        <v>0</v>
      </c>
      <c r="R9" s="30">
        <f t="shared" si="1"/>
        <v>0</v>
      </c>
    </row>
    <row r="10" s="4" customFormat="1" ht="26" hidden="1" customHeight="1" spans="1:18">
      <c r="A10" s="34"/>
      <c r="B10" s="35">
        <v>1</v>
      </c>
      <c r="C10" s="34" t="s">
        <v>32</v>
      </c>
      <c r="D10" s="36">
        <f t="shared" ref="D10:D18" si="2">E10+I10+J10+M10+P10+Q10+R10</f>
        <v>45169</v>
      </c>
      <c r="E10" s="36"/>
      <c r="F10" s="36"/>
      <c r="G10" s="36"/>
      <c r="H10" s="36"/>
      <c r="I10" s="36">
        <v>45169</v>
      </c>
      <c r="J10" s="42"/>
      <c r="K10" s="42"/>
      <c r="L10" s="42"/>
      <c r="M10" s="36"/>
      <c r="N10" s="36"/>
      <c r="O10" s="36"/>
      <c r="P10" s="36"/>
      <c r="Q10" s="36"/>
      <c r="R10" s="36"/>
    </row>
    <row r="11" s="4" customFormat="1" ht="26" hidden="1" customHeight="1" spans="1:18">
      <c r="A11" s="34"/>
      <c r="B11" s="35">
        <v>2</v>
      </c>
      <c r="C11" s="34" t="s">
        <v>33</v>
      </c>
      <c r="D11" s="36">
        <f t="shared" si="2"/>
        <v>143</v>
      </c>
      <c r="E11" s="37">
        <v>136.37</v>
      </c>
      <c r="F11" s="37">
        <v>136.37</v>
      </c>
      <c r="G11" s="37">
        <v>0</v>
      </c>
      <c r="H11" s="37">
        <v>0</v>
      </c>
      <c r="I11" s="36"/>
      <c r="J11" s="42">
        <v>4.84</v>
      </c>
      <c r="K11" s="42">
        <v>4.84</v>
      </c>
      <c r="L11" s="42">
        <v>0</v>
      </c>
      <c r="M11" s="36">
        <v>1.79</v>
      </c>
      <c r="N11" s="42">
        <v>1.79</v>
      </c>
      <c r="O11" s="42">
        <v>0</v>
      </c>
      <c r="P11" s="36"/>
      <c r="Q11" s="36"/>
      <c r="R11" s="36"/>
    </row>
    <row r="12" s="4" customFormat="1" ht="26" hidden="1" customHeight="1" spans="1:18">
      <c r="A12" s="34"/>
      <c r="B12" s="35">
        <v>3</v>
      </c>
      <c r="C12" s="34" t="s">
        <v>34</v>
      </c>
      <c r="D12" s="36">
        <f t="shared" si="2"/>
        <v>398.32</v>
      </c>
      <c r="E12" s="37">
        <v>379.98</v>
      </c>
      <c r="F12" s="37">
        <v>147.18</v>
      </c>
      <c r="G12" s="37">
        <v>231.82</v>
      </c>
      <c r="H12" s="37">
        <v>0.98</v>
      </c>
      <c r="I12" s="36"/>
      <c r="J12" s="42">
        <v>13.39</v>
      </c>
      <c r="K12" s="42">
        <v>5.22</v>
      </c>
      <c r="L12" s="42">
        <v>8.17</v>
      </c>
      <c r="M12" s="36">
        <v>4.95</v>
      </c>
      <c r="N12" s="42">
        <v>1.93</v>
      </c>
      <c r="O12" s="42">
        <v>3.02</v>
      </c>
      <c r="P12" s="36"/>
      <c r="Q12" s="36"/>
      <c r="R12" s="36"/>
    </row>
    <row r="13" s="4" customFormat="1" ht="26" hidden="1" customHeight="1" spans="1:18">
      <c r="A13" s="34"/>
      <c r="B13" s="35">
        <v>4</v>
      </c>
      <c r="C13" s="34" t="s">
        <v>35</v>
      </c>
      <c r="D13" s="36">
        <f t="shared" si="2"/>
        <v>71.89</v>
      </c>
      <c r="E13" s="37">
        <v>68.09</v>
      </c>
      <c r="F13" s="37">
        <v>39.09</v>
      </c>
      <c r="G13" s="37">
        <v>27.53</v>
      </c>
      <c r="H13" s="37">
        <v>1.47</v>
      </c>
      <c r="I13" s="36"/>
      <c r="J13" s="42">
        <v>2.83</v>
      </c>
      <c r="K13" s="42">
        <v>1.39</v>
      </c>
      <c r="L13" s="42">
        <v>1.44</v>
      </c>
      <c r="M13" s="36">
        <v>0.97</v>
      </c>
      <c r="N13" s="42">
        <v>0.52</v>
      </c>
      <c r="O13" s="42">
        <v>0.45</v>
      </c>
      <c r="P13" s="36"/>
      <c r="Q13" s="36"/>
      <c r="R13" s="36"/>
    </row>
    <row r="14" s="4" customFormat="1" ht="26" hidden="1" customHeight="1" spans="1:18">
      <c r="A14" s="34"/>
      <c r="B14" s="35">
        <v>5</v>
      </c>
      <c r="C14" s="34" t="s">
        <v>36</v>
      </c>
      <c r="D14" s="36">
        <f t="shared" si="2"/>
        <v>168.33</v>
      </c>
      <c r="E14" s="37">
        <v>160.56</v>
      </c>
      <c r="F14" s="37">
        <v>67.02</v>
      </c>
      <c r="G14" s="37">
        <v>93.54</v>
      </c>
      <c r="H14" s="37">
        <v>0</v>
      </c>
      <c r="I14" s="36"/>
      <c r="J14" s="42">
        <v>5.67</v>
      </c>
      <c r="K14" s="42">
        <v>2.38</v>
      </c>
      <c r="L14" s="42">
        <v>3.29</v>
      </c>
      <c r="M14" s="36">
        <v>2.1</v>
      </c>
      <c r="N14" s="42">
        <v>0.88</v>
      </c>
      <c r="O14" s="42">
        <v>1.22</v>
      </c>
      <c r="P14" s="36"/>
      <c r="Q14" s="36"/>
      <c r="R14" s="36"/>
    </row>
    <row r="15" s="4" customFormat="1" ht="26" hidden="1" customHeight="1" spans="1:18">
      <c r="A15" s="34"/>
      <c r="B15" s="35">
        <v>6</v>
      </c>
      <c r="C15" s="34" t="s">
        <v>37</v>
      </c>
      <c r="D15" s="36">
        <f t="shared" si="2"/>
        <v>67.81</v>
      </c>
      <c r="E15" s="37">
        <v>64.67</v>
      </c>
      <c r="F15" s="37">
        <v>58.39</v>
      </c>
      <c r="G15" s="37">
        <v>6.28</v>
      </c>
      <c r="H15" s="37">
        <v>0</v>
      </c>
      <c r="I15" s="36"/>
      <c r="J15" s="42">
        <v>2.29</v>
      </c>
      <c r="K15" s="42">
        <v>2.29</v>
      </c>
      <c r="L15" s="42">
        <v>0</v>
      </c>
      <c r="M15" s="36">
        <v>0.85</v>
      </c>
      <c r="N15" s="42">
        <v>0.85</v>
      </c>
      <c r="O15" s="42">
        <v>0</v>
      </c>
      <c r="P15" s="36"/>
      <c r="Q15" s="36"/>
      <c r="R15" s="36"/>
    </row>
    <row r="16" s="4" customFormat="1" ht="26" hidden="1" customHeight="1" spans="1:18">
      <c r="A16" s="34"/>
      <c r="B16" s="35">
        <v>7</v>
      </c>
      <c r="C16" s="34" t="s">
        <v>38</v>
      </c>
      <c r="D16" s="36">
        <f t="shared" si="2"/>
        <v>258.44</v>
      </c>
      <c r="E16" s="37">
        <v>246.53</v>
      </c>
      <c r="F16" s="37">
        <v>110.14</v>
      </c>
      <c r="G16" s="37">
        <v>136.39</v>
      </c>
      <c r="H16" s="37">
        <v>0</v>
      </c>
      <c r="I16" s="36"/>
      <c r="J16" s="42">
        <v>8.69</v>
      </c>
      <c r="K16" s="42">
        <v>3.91</v>
      </c>
      <c r="L16" s="42">
        <v>4.78</v>
      </c>
      <c r="M16" s="36">
        <v>3.22</v>
      </c>
      <c r="N16" s="42">
        <v>1.45</v>
      </c>
      <c r="O16" s="42">
        <v>1.77</v>
      </c>
      <c r="P16" s="36"/>
      <c r="Q16" s="36"/>
      <c r="R16" s="36"/>
    </row>
    <row r="17" s="4" customFormat="1" ht="26" hidden="1" customHeight="1" spans="1:18">
      <c r="A17" s="34"/>
      <c r="B17" s="35">
        <v>8</v>
      </c>
      <c r="C17" s="34" t="s">
        <v>39</v>
      </c>
      <c r="D17" s="36">
        <f t="shared" si="2"/>
        <v>11.58</v>
      </c>
      <c r="E17" s="37">
        <v>11.04</v>
      </c>
      <c r="F17" s="37">
        <v>0</v>
      </c>
      <c r="G17" s="37">
        <v>11.04</v>
      </c>
      <c r="H17" s="37">
        <v>0</v>
      </c>
      <c r="I17" s="36"/>
      <c r="J17" s="42">
        <v>0.39</v>
      </c>
      <c r="K17" s="42">
        <v>0</v>
      </c>
      <c r="L17" s="42">
        <v>0.39</v>
      </c>
      <c r="M17" s="36">
        <v>0.15</v>
      </c>
      <c r="N17" s="42">
        <v>0</v>
      </c>
      <c r="O17" s="42">
        <v>0.15</v>
      </c>
      <c r="P17" s="36"/>
      <c r="Q17" s="36"/>
      <c r="R17" s="36"/>
    </row>
    <row r="18" s="4" customFormat="1" ht="26" hidden="1" customHeight="1" spans="1:18">
      <c r="A18" s="34"/>
      <c r="B18" s="35">
        <v>9</v>
      </c>
      <c r="C18" s="34" t="s">
        <v>40</v>
      </c>
      <c r="D18" s="36">
        <f t="shared" si="2"/>
        <v>19.65</v>
      </c>
      <c r="E18" s="37">
        <v>15.75</v>
      </c>
      <c r="F18" s="37">
        <v>0</v>
      </c>
      <c r="G18" s="37">
        <v>15.75</v>
      </c>
      <c r="H18" s="37">
        <v>0</v>
      </c>
      <c r="I18" s="36"/>
      <c r="J18" s="42">
        <v>3.22</v>
      </c>
      <c r="K18" s="42"/>
      <c r="L18" s="42">
        <v>3.22</v>
      </c>
      <c r="M18" s="36">
        <v>0.68</v>
      </c>
      <c r="N18" s="42"/>
      <c r="O18" s="42">
        <v>0.68</v>
      </c>
      <c r="P18" s="36"/>
      <c r="Q18" s="36"/>
      <c r="R18" s="36"/>
    </row>
    <row r="19" s="3" customFormat="1" ht="26" hidden="1" customHeight="1" spans="1:18">
      <c r="A19" s="31"/>
      <c r="B19" s="32"/>
      <c r="C19" s="31" t="s">
        <v>41</v>
      </c>
      <c r="D19" s="30">
        <f>D20+D30+D36+D41+D46+D55+D61+D73+D84+D95+D109+D119+D132+D141</f>
        <v>724298.98</v>
      </c>
      <c r="E19" s="30">
        <f t="shared" ref="E19:R19" si="3">E20+E30+E36+E41+E46+E55+E61+E73+E84+E95+E109+E119+E132+E141</f>
        <v>323322.01</v>
      </c>
      <c r="F19" s="30">
        <f t="shared" si="3"/>
        <v>202978.41</v>
      </c>
      <c r="G19" s="30">
        <f t="shared" si="3"/>
        <v>106013.64</v>
      </c>
      <c r="H19" s="30">
        <f t="shared" si="3"/>
        <v>14329.96</v>
      </c>
      <c r="I19" s="30">
        <f t="shared" si="3"/>
        <v>0</v>
      </c>
      <c r="J19" s="30">
        <f t="shared" si="3"/>
        <v>69838.68</v>
      </c>
      <c r="K19" s="30">
        <f t="shared" si="3"/>
        <v>34282.43</v>
      </c>
      <c r="L19" s="30">
        <f t="shared" si="3"/>
        <v>35556.25</v>
      </c>
      <c r="M19" s="30">
        <v>12755.29</v>
      </c>
      <c r="N19" s="30">
        <v>6376.14</v>
      </c>
      <c r="O19" s="30">
        <f t="shared" si="3"/>
        <v>6379.15</v>
      </c>
      <c r="P19" s="30">
        <f t="shared" si="3"/>
        <v>68940</v>
      </c>
      <c r="Q19" s="30">
        <f t="shared" si="3"/>
        <v>66820</v>
      </c>
      <c r="R19" s="30">
        <f t="shared" si="3"/>
        <v>182623</v>
      </c>
    </row>
    <row r="20" s="3" customFormat="1" ht="26" hidden="1" customHeight="1" spans="1:18">
      <c r="A20" s="29"/>
      <c r="B20" s="32"/>
      <c r="C20" s="29" t="s">
        <v>42</v>
      </c>
      <c r="D20" s="38">
        <f>SUM(D21:D29)</f>
        <v>31907.36</v>
      </c>
      <c r="E20" s="38">
        <f>SUM(E21:E29)</f>
        <v>27958.2</v>
      </c>
      <c r="F20" s="38">
        <f t="shared" ref="F20:H20" si="4">SUM(F21:F29)</f>
        <v>17766.74</v>
      </c>
      <c r="G20" s="38">
        <f t="shared" si="4"/>
        <v>9661.06</v>
      </c>
      <c r="H20" s="38">
        <f t="shared" si="4"/>
        <v>530.4</v>
      </c>
      <c r="I20" s="38">
        <f t="shared" ref="I20:R20" si="5">SUM(I21:I29)</f>
        <v>0</v>
      </c>
      <c r="J20" s="38">
        <f t="shared" si="5"/>
        <v>1242.01</v>
      </c>
      <c r="K20" s="38">
        <f t="shared" si="5"/>
        <v>592.45</v>
      </c>
      <c r="L20" s="38">
        <f t="shared" si="5"/>
        <v>649.56</v>
      </c>
      <c r="M20" s="38">
        <v>185.15</v>
      </c>
      <c r="N20" s="38">
        <v>87.13</v>
      </c>
      <c r="O20" s="38">
        <f t="shared" si="5"/>
        <v>98.02</v>
      </c>
      <c r="P20" s="38">
        <f t="shared" si="5"/>
        <v>2522</v>
      </c>
      <c r="Q20" s="38">
        <f t="shared" si="5"/>
        <v>0</v>
      </c>
      <c r="R20" s="38">
        <f t="shared" si="5"/>
        <v>0</v>
      </c>
    </row>
    <row r="21" s="4" customFormat="1" ht="26" hidden="1" customHeight="1" spans="1:18">
      <c r="A21" s="39" t="s">
        <v>43</v>
      </c>
      <c r="B21" s="35">
        <v>10</v>
      </c>
      <c r="C21" s="40" t="s">
        <v>44</v>
      </c>
      <c r="D21" s="36">
        <f t="shared" ref="D21:D29" si="6">E21+I21+J21+M21+P21+Q21+R21</f>
        <v>5638.55</v>
      </c>
      <c r="E21" s="37">
        <v>5436.34</v>
      </c>
      <c r="F21" s="37">
        <v>4154.64</v>
      </c>
      <c r="G21" s="37">
        <v>1194.29</v>
      </c>
      <c r="H21" s="37">
        <v>87.41</v>
      </c>
      <c r="I21" s="36"/>
      <c r="J21" s="42">
        <v>171.24</v>
      </c>
      <c r="K21" s="42">
        <v>132.7</v>
      </c>
      <c r="L21" s="42">
        <v>38.54</v>
      </c>
      <c r="M21" s="36">
        <v>30.97</v>
      </c>
      <c r="N21" s="42">
        <v>19.52</v>
      </c>
      <c r="O21" s="42">
        <v>11.45</v>
      </c>
      <c r="P21" s="36"/>
      <c r="Q21" s="36"/>
      <c r="R21" s="36"/>
    </row>
    <row r="22" s="4" customFormat="1" ht="26" hidden="1" customHeight="1" spans="1:18">
      <c r="A22" s="39" t="s">
        <v>45</v>
      </c>
      <c r="B22" s="35">
        <v>11</v>
      </c>
      <c r="C22" s="40" t="s">
        <v>46</v>
      </c>
      <c r="D22" s="36">
        <f t="shared" si="6"/>
        <v>4108.48</v>
      </c>
      <c r="E22" s="41">
        <v>3963.12</v>
      </c>
      <c r="F22" s="37">
        <v>2830.44</v>
      </c>
      <c r="G22" s="37">
        <v>1078.54</v>
      </c>
      <c r="H22" s="37">
        <v>54.14</v>
      </c>
      <c r="I22" s="36"/>
      <c r="J22" s="42">
        <v>125.2</v>
      </c>
      <c r="K22" s="42">
        <v>90.4</v>
      </c>
      <c r="L22" s="42">
        <v>34.8</v>
      </c>
      <c r="M22" s="36">
        <v>20.16</v>
      </c>
      <c r="N22" s="42">
        <v>13.29</v>
      </c>
      <c r="O22" s="42">
        <v>6.87</v>
      </c>
      <c r="P22" s="36"/>
      <c r="Q22" s="36"/>
      <c r="R22" s="36"/>
    </row>
    <row r="23" s="4" customFormat="1" ht="26" hidden="1" customHeight="1" spans="1:18">
      <c r="A23" s="39" t="s">
        <v>47</v>
      </c>
      <c r="B23" s="35">
        <v>12</v>
      </c>
      <c r="C23" s="40" t="s">
        <v>48</v>
      </c>
      <c r="D23" s="36">
        <f t="shared" si="6"/>
        <v>5319.59</v>
      </c>
      <c r="E23" s="37">
        <v>5094.74</v>
      </c>
      <c r="F23" s="37">
        <v>3781.58</v>
      </c>
      <c r="G23" s="37">
        <v>1264.49</v>
      </c>
      <c r="H23" s="37">
        <v>48.67</v>
      </c>
      <c r="I23" s="36"/>
      <c r="J23" s="42">
        <v>171.3</v>
      </c>
      <c r="K23" s="42">
        <v>126.25</v>
      </c>
      <c r="L23" s="42">
        <v>45.05</v>
      </c>
      <c r="M23" s="36">
        <v>53.55</v>
      </c>
      <c r="N23" s="42">
        <v>18.57</v>
      </c>
      <c r="O23" s="42">
        <v>34.98</v>
      </c>
      <c r="P23" s="36"/>
      <c r="Q23" s="36"/>
      <c r="R23" s="36"/>
    </row>
    <row r="24" s="4" customFormat="1" ht="26" hidden="1" customHeight="1" spans="1:18">
      <c r="A24" s="39" t="s">
        <v>49</v>
      </c>
      <c r="B24" s="35">
        <v>13</v>
      </c>
      <c r="C24" s="40" t="s">
        <v>50</v>
      </c>
      <c r="D24" s="36">
        <f t="shared" si="6"/>
        <v>2829.53</v>
      </c>
      <c r="E24" s="37">
        <v>2728.15</v>
      </c>
      <c r="F24" s="37">
        <v>1975.62</v>
      </c>
      <c r="G24" s="37">
        <v>716.01</v>
      </c>
      <c r="H24" s="37">
        <v>36.52</v>
      </c>
      <c r="I24" s="36"/>
      <c r="J24" s="42">
        <v>88.03</v>
      </c>
      <c r="K24" s="42">
        <v>64.67</v>
      </c>
      <c r="L24" s="42">
        <v>23.36</v>
      </c>
      <c r="M24" s="36">
        <v>13.35</v>
      </c>
      <c r="N24" s="42">
        <v>9.51</v>
      </c>
      <c r="O24" s="42">
        <v>3.84</v>
      </c>
      <c r="P24" s="36"/>
      <c r="Q24" s="36"/>
      <c r="R24" s="36"/>
    </row>
    <row r="25" s="4" customFormat="1" ht="26" hidden="1" customHeight="1" spans="1:18">
      <c r="A25" s="39" t="s">
        <v>51</v>
      </c>
      <c r="B25" s="35">
        <v>14</v>
      </c>
      <c r="C25" s="40" t="s">
        <v>52</v>
      </c>
      <c r="D25" s="36">
        <f t="shared" si="6"/>
        <v>2826.03</v>
      </c>
      <c r="E25" s="37">
        <v>2723.05</v>
      </c>
      <c r="F25" s="37">
        <v>1882.65</v>
      </c>
      <c r="G25" s="37">
        <v>798.77</v>
      </c>
      <c r="H25" s="37">
        <v>41.63</v>
      </c>
      <c r="I25" s="36"/>
      <c r="J25" s="42">
        <v>89.77</v>
      </c>
      <c r="K25" s="42">
        <v>60.66</v>
      </c>
      <c r="L25" s="42">
        <v>29.11</v>
      </c>
      <c r="M25" s="36">
        <v>13.21</v>
      </c>
      <c r="N25" s="42">
        <v>8.93</v>
      </c>
      <c r="O25" s="42">
        <v>4.28</v>
      </c>
      <c r="P25" s="36"/>
      <c r="Q25" s="36"/>
      <c r="R25" s="36"/>
    </row>
    <row r="26" s="4" customFormat="1" ht="26" hidden="1" customHeight="1" spans="1:18">
      <c r="A26" s="39" t="s">
        <v>53</v>
      </c>
      <c r="B26" s="35">
        <v>15</v>
      </c>
      <c r="C26" s="40" t="s">
        <v>54</v>
      </c>
      <c r="D26" s="36">
        <f t="shared" si="6"/>
        <v>1036.31</v>
      </c>
      <c r="E26" s="37">
        <v>280.95</v>
      </c>
      <c r="F26" s="37">
        <v>178.56</v>
      </c>
      <c r="G26" s="37">
        <v>96.47</v>
      </c>
      <c r="H26" s="37">
        <v>5.92</v>
      </c>
      <c r="I26" s="36"/>
      <c r="J26" s="42">
        <v>48.26</v>
      </c>
      <c r="K26" s="42">
        <v>19.9</v>
      </c>
      <c r="L26" s="42">
        <v>28.36</v>
      </c>
      <c r="M26" s="36">
        <v>7.1</v>
      </c>
      <c r="N26" s="42">
        <v>2.93</v>
      </c>
      <c r="O26" s="42">
        <v>4.17</v>
      </c>
      <c r="P26" s="50">
        <v>700</v>
      </c>
      <c r="Q26" s="36"/>
      <c r="R26" s="36"/>
    </row>
    <row r="27" s="4" customFormat="1" ht="26" hidden="1" customHeight="1" spans="1:18">
      <c r="A27" s="39" t="s">
        <v>55</v>
      </c>
      <c r="B27" s="35">
        <v>16</v>
      </c>
      <c r="C27" s="40" t="s">
        <v>56</v>
      </c>
      <c r="D27" s="36">
        <f t="shared" si="6"/>
        <v>5912.34</v>
      </c>
      <c r="E27" s="42">
        <v>4213.19</v>
      </c>
      <c r="F27" s="37">
        <v>2684.63</v>
      </c>
      <c r="G27" s="37">
        <v>1481.38</v>
      </c>
      <c r="H27" s="37">
        <v>47.18</v>
      </c>
      <c r="I27" s="36"/>
      <c r="J27" s="42">
        <v>157.73</v>
      </c>
      <c r="K27" s="42">
        <v>85.47</v>
      </c>
      <c r="L27" s="42">
        <f>J27-K27</f>
        <v>72.26</v>
      </c>
      <c r="M27" s="36">
        <v>41.42</v>
      </c>
      <c r="N27" s="42">
        <v>12.56</v>
      </c>
      <c r="O27" s="42">
        <v>28.86</v>
      </c>
      <c r="P27" s="50">
        <v>1500</v>
      </c>
      <c r="Q27" s="36"/>
      <c r="R27" s="36"/>
    </row>
    <row r="28" s="4" customFormat="1" ht="26" hidden="1" customHeight="1" spans="1:18">
      <c r="A28" s="39" t="s">
        <v>57</v>
      </c>
      <c r="B28" s="35">
        <v>17</v>
      </c>
      <c r="C28" s="40" t="s">
        <v>58</v>
      </c>
      <c r="D28" s="36">
        <f t="shared" si="6"/>
        <v>828.67</v>
      </c>
      <c r="E28" s="37">
        <v>464.55</v>
      </c>
      <c r="F28" s="37">
        <v>278.62</v>
      </c>
      <c r="G28" s="37">
        <v>162.07</v>
      </c>
      <c r="H28" s="37">
        <v>23.86</v>
      </c>
      <c r="I28" s="36"/>
      <c r="J28" s="42">
        <v>36.73</v>
      </c>
      <c r="K28" s="42">
        <v>12.4</v>
      </c>
      <c r="L28" s="42">
        <v>24.33</v>
      </c>
      <c r="M28" s="36">
        <v>5.39</v>
      </c>
      <c r="N28" s="42">
        <v>1.82</v>
      </c>
      <c r="O28" s="42">
        <v>3.57</v>
      </c>
      <c r="P28" s="50">
        <v>322</v>
      </c>
      <c r="Q28" s="36"/>
      <c r="R28" s="36"/>
    </row>
    <row r="29" s="4" customFormat="1" ht="26" hidden="1" customHeight="1" spans="1:18">
      <c r="A29" s="39" t="s">
        <v>59</v>
      </c>
      <c r="B29" s="35">
        <v>18</v>
      </c>
      <c r="C29" s="40" t="s">
        <v>60</v>
      </c>
      <c r="D29" s="36">
        <f t="shared" si="6"/>
        <v>3407.86</v>
      </c>
      <c r="E29" s="37">
        <v>3054.11</v>
      </c>
      <c r="F29" s="37">
        <v>0</v>
      </c>
      <c r="G29" s="37">
        <v>2869.04</v>
      </c>
      <c r="H29" s="37">
        <v>185.07</v>
      </c>
      <c r="I29" s="36"/>
      <c r="J29" s="42">
        <v>353.75</v>
      </c>
      <c r="K29" s="42"/>
      <c r="L29" s="42">
        <v>353.75</v>
      </c>
      <c r="M29" s="36">
        <v>0</v>
      </c>
      <c r="N29" s="42"/>
      <c r="O29" s="42"/>
      <c r="P29" s="50"/>
      <c r="Q29" s="36"/>
      <c r="R29" s="36"/>
    </row>
    <row r="30" s="3" customFormat="1" ht="26" hidden="1" customHeight="1" spans="1:18">
      <c r="A30" s="29"/>
      <c r="B30" s="32"/>
      <c r="C30" s="33" t="s">
        <v>61</v>
      </c>
      <c r="D30" s="38">
        <f>SUM(D31:D35)</f>
        <v>4346.6</v>
      </c>
      <c r="E30" s="38">
        <f>SUM(E31:E35)</f>
        <v>4080.31</v>
      </c>
      <c r="F30" s="38">
        <f t="shared" ref="F30:H30" si="7">SUM(F31:F35)</f>
        <v>2272.92</v>
      </c>
      <c r="G30" s="38">
        <f t="shared" si="7"/>
        <v>1719.98</v>
      </c>
      <c r="H30" s="38">
        <f t="shared" si="7"/>
        <v>87.41</v>
      </c>
      <c r="I30" s="38">
        <f t="shared" ref="I30:R30" si="8">SUM(I31:I35)</f>
        <v>0</v>
      </c>
      <c r="J30" s="38">
        <f t="shared" si="8"/>
        <v>232.16</v>
      </c>
      <c r="K30" s="38">
        <v>73.86</v>
      </c>
      <c r="L30" s="38">
        <v>158.3</v>
      </c>
      <c r="M30" s="38">
        <v>34.13</v>
      </c>
      <c r="N30" s="38">
        <v>10.87</v>
      </c>
      <c r="O30" s="38">
        <f t="shared" si="8"/>
        <v>23.26</v>
      </c>
      <c r="P30" s="38">
        <f t="shared" si="8"/>
        <v>0</v>
      </c>
      <c r="Q30" s="38">
        <f t="shared" si="8"/>
        <v>0</v>
      </c>
      <c r="R30" s="38">
        <f t="shared" si="8"/>
        <v>0</v>
      </c>
    </row>
    <row r="31" s="4" customFormat="1" ht="26" hidden="1" customHeight="1" spans="1:18">
      <c r="A31" s="39" t="s">
        <v>62</v>
      </c>
      <c r="B31" s="35">
        <v>19</v>
      </c>
      <c r="C31" s="40" t="s">
        <v>63</v>
      </c>
      <c r="D31" s="36">
        <f>E31+I31+J31+M31+P31+Q31+R31</f>
        <v>830.38</v>
      </c>
      <c r="E31" s="43">
        <v>779.78</v>
      </c>
      <c r="F31" s="37">
        <v>438.81</v>
      </c>
      <c r="G31" s="37">
        <v>328.06</v>
      </c>
      <c r="H31" s="37">
        <v>12.91</v>
      </c>
      <c r="I31" s="36"/>
      <c r="J31" s="42">
        <v>44.12</v>
      </c>
      <c r="K31" s="42">
        <v>14.03</v>
      </c>
      <c r="L31" s="42">
        <v>30.09</v>
      </c>
      <c r="M31" s="36">
        <v>6.48</v>
      </c>
      <c r="N31" s="42">
        <v>2.06</v>
      </c>
      <c r="O31" s="42">
        <v>4.42</v>
      </c>
      <c r="P31" s="36"/>
      <c r="Q31" s="36"/>
      <c r="R31" s="36"/>
    </row>
    <row r="32" s="4" customFormat="1" ht="26" hidden="1" customHeight="1" spans="1:18">
      <c r="A32" s="39" t="s">
        <v>64</v>
      </c>
      <c r="B32" s="35">
        <v>20</v>
      </c>
      <c r="C32" s="40" t="s">
        <v>65</v>
      </c>
      <c r="D32" s="36">
        <f>E32+I32+J32+M32+P32+Q32+R32</f>
        <v>1912.17</v>
      </c>
      <c r="E32" s="43">
        <v>1826.57</v>
      </c>
      <c r="F32" s="37">
        <v>1350.39</v>
      </c>
      <c r="G32" s="37">
        <v>425.02</v>
      </c>
      <c r="H32" s="37">
        <v>51.16</v>
      </c>
      <c r="I32" s="36"/>
      <c r="J32" s="42">
        <v>74.63</v>
      </c>
      <c r="K32" s="42">
        <v>44.35</v>
      </c>
      <c r="L32" s="42">
        <v>30.28</v>
      </c>
      <c r="M32" s="36">
        <v>10.97</v>
      </c>
      <c r="N32" s="42">
        <v>6.52</v>
      </c>
      <c r="O32" s="42">
        <v>4.45</v>
      </c>
      <c r="P32" s="36"/>
      <c r="Q32" s="36"/>
      <c r="R32" s="36"/>
    </row>
    <row r="33" s="4" customFormat="1" ht="26" hidden="1" customHeight="1" spans="1:18">
      <c r="A33" s="39" t="s">
        <v>66</v>
      </c>
      <c r="B33" s="35">
        <v>21</v>
      </c>
      <c r="C33" s="40" t="s">
        <v>67</v>
      </c>
      <c r="D33" s="36">
        <f>E33+I33+J33+M33+P33+Q33+R33</f>
        <v>784.43</v>
      </c>
      <c r="E33" s="43">
        <v>706.89</v>
      </c>
      <c r="F33" s="37">
        <v>279.21</v>
      </c>
      <c r="G33" s="37">
        <v>416.26</v>
      </c>
      <c r="H33" s="37">
        <v>11.42</v>
      </c>
      <c r="I33" s="36"/>
      <c r="J33" s="42">
        <v>67.6</v>
      </c>
      <c r="K33" s="42">
        <v>8.94</v>
      </c>
      <c r="L33" s="42">
        <v>58.66</v>
      </c>
      <c r="M33" s="36">
        <v>9.94</v>
      </c>
      <c r="N33" s="42">
        <v>1.32</v>
      </c>
      <c r="O33" s="42">
        <v>8.62</v>
      </c>
      <c r="P33" s="36"/>
      <c r="Q33" s="36"/>
      <c r="R33" s="36"/>
    </row>
    <row r="34" s="4" customFormat="1" ht="26" hidden="1" customHeight="1" spans="1:18">
      <c r="A34" s="39" t="s">
        <v>68</v>
      </c>
      <c r="B34" s="35">
        <v>22</v>
      </c>
      <c r="C34" s="40" t="s">
        <v>69</v>
      </c>
      <c r="D34" s="36">
        <f>E34+I34+J34+M34+P34+Q34+R34</f>
        <v>203.21</v>
      </c>
      <c r="E34" s="43">
        <v>173.5</v>
      </c>
      <c r="F34" s="37">
        <v>39.9</v>
      </c>
      <c r="G34" s="37">
        <v>133.1</v>
      </c>
      <c r="H34" s="37">
        <v>0.5</v>
      </c>
      <c r="I34" s="36"/>
      <c r="J34" s="42">
        <v>25.9</v>
      </c>
      <c r="K34" s="42">
        <v>1.27</v>
      </c>
      <c r="L34" s="42">
        <v>24.63</v>
      </c>
      <c r="M34" s="36">
        <v>3.81</v>
      </c>
      <c r="N34" s="42">
        <v>0.19</v>
      </c>
      <c r="O34" s="42">
        <v>3.62</v>
      </c>
      <c r="P34" s="36"/>
      <c r="Q34" s="36"/>
      <c r="R34" s="36"/>
    </row>
    <row r="35" s="4" customFormat="1" ht="26" hidden="1" customHeight="1" spans="1:18">
      <c r="A35" s="39" t="s">
        <v>70</v>
      </c>
      <c r="B35" s="35">
        <v>23</v>
      </c>
      <c r="C35" s="40" t="s">
        <v>71</v>
      </c>
      <c r="D35" s="36">
        <f>E35+I35+J35+M35+P35+Q35+R35</f>
        <v>616.41</v>
      </c>
      <c r="E35" s="43">
        <v>593.57</v>
      </c>
      <c r="F35" s="37">
        <v>164.61</v>
      </c>
      <c r="G35" s="37">
        <v>417.54</v>
      </c>
      <c r="H35" s="37">
        <v>11.42</v>
      </c>
      <c r="I35" s="36"/>
      <c r="J35" s="42">
        <v>19.91</v>
      </c>
      <c r="K35" s="42">
        <v>5.27</v>
      </c>
      <c r="L35" s="42">
        <v>14.64</v>
      </c>
      <c r="M35" s="36">
        <v>2.93</v>
      </c>
      <c r="N35" s="42">
        <v>0.78</v>
      </c>
      <c r="O35" s="42">
        <v>2.15</v>
      </c>
      <c r="P35" s="36"/>
      <c r="Q35" s="36"/>
      <c r="R35" s="36"/>
    </row>
    <row r="36" s="3" customFormat="1" ht="26" hidden="1" customHeight="1" spans="1:18">
      <c r="A36" s="29"/>
      <c r="B36" s="32"/>
      <c r="C36" s="33" t="s">
        <v>72</v>
      </c>
      <c r="D36" s="38">
        <f>SUM(D37:D40)</f>
        <v>11929.47</v>
      </c>
      <c r="E36" s="38">
        <f>SUM(E37:E40)</f>
        <v>7909.92</v>
      </c>
      <c r="F36" s="38">
        <f t="shared" ref="F36:H36" si="9">SUM(F37:F40)</f>
        <v>4679.27</v>
      </c>
      <c r="G36" s="38">
        <f t="shared" si="9"/>
        <v>2779.01</v>
      </c>
      <c r="H36" s="38">
        <f t="shared" si="9"/>
        <v>451.64</v>
      </c>
      <c r="I36" s="38">
        <f t="shared" ref="I36:R36" si="10">SUM(I37:I40)</f>
        <v>0</v>
      </c>
      <c r="J36" s="38">
        <f t="shared" si="10"/>
        <v>1010.99</v>
      </c>
      <c r="K36" s="38">
        <v>522.82</v>
      </c>
      <c r="L36" s="38">
        <v>488.17</v>
      </c>
      <c r="M36" s="38">
        <v>148.56</v>
      </c>
      <c r="N36" s="38">
        <v>76.87</v>
      </c>
      <c r="O36" s="38">
        <f t="shared" si="10"/>
        <v>71.69</v>
      </c>
      <c r="P36" s="38">
        <f t="shared" si="10"/>
        <v>2457</v>
      </c>
      <c r="Q36" s="38">
        <f t="shared" si="10"/>
        <v>403</v>
      </c>
      <c r="R36" s="38">
        <f t="shared" si="10"/>
        <v>0</v>
      </c>
    </row>
    <row r="37" s="4" customFormat="1" ht="26" hidden="1" customHeight="1" spans="1:18">
      <c r="A37" s="39" t="s">
        <v>73</v>
      </c>
      <c r="B37" s="35">
        <v>24</v>
      </c>
      <c r="C37" s="40" t="s">
        <v>74</v>
      </c>
      <c r="D37" s="36">
        <f>E37+I37+J37+M37+P37+Q37+R37</f>
        <v>4533.09</v>
      </c>
      <c r="E37" s="37">
        <v>3657.91</v>
      </c>
      <c r="F37" s="37">
        <v>2249.4</v>
      </c>
      <c r="G37" s="37">
        <v>1228.53</v>
      </c>
      <c r="H37" s="37">
        <v>179.98</v>
      </c>
      <c r="I37" s="36"/>
      <c r="J37" s="42">
        <v>458.76</v>
      </c>
      <c r="K37" s="42">
        <v>254.17</v>
      </c>
      <c r="L37" s="42">
        <v>204.59</v>
      </c>
      <c r="M37" s="36">
        <v>67.42</v>
      </c>
      <c r="N37" s="42">
        <v>37.37</v>
      </c>
      <c r="O37" s="42">
        <v>30.05</v>
      </c>
      <c r="P37" s="50">
        <v>138</v>
      </c>
      <c r="Q37" s="36">
        <v>211</v>
      </c>
      <c r="R37" s="36"/>
    </row>
    <row r="38" s="4" customFormat="1" ht="26" hidden="1" customHeight="1" spans="1:18">
      <c r="A38" s="39" t="s">
        <v>75</v>
      </c>
      <c r="B38" s="35">
        <v>25</v>
      </c>
      <c r="C38" s="40" t="s">
        <v>76</v>
      </c>
      <c r="D38" s="36">
        <f>E38+I38+J38+M38+P38+Q38+R38</f>
        <v>4643.37</v>
      </c>
      <c r="E38" s="37">
        <v>2731.8</v>
      </c>
      <c r="F38" s="37">
        <v>1595.82</v>
      </c>
      <c r="G38" s="37">
        <v>1006.85</v>
      </c>
      <c r="H38" s="37">
        <v>129.13</v>
      </c>
      <c r="I38" s="36"/>
      <c r="J38" s="42">
        <v>351</v>
      </c>
      <c r="K38" s="42">
        <v>181.34</v>
      </c>
      <c r="L38" s="42">
        <v>169.66</v>
      </c>
      <c r="M38" s="36">
        <v>51.57</v>
      </c>
      <c r="N38" s="42">
        <v>26.66</v>
      </c>
      <c r="O38" s="42">
        <v>24.91</v>
      </c>
      <c r="P38" s="50">
        <v>1383</v>
      </c>
      <c r="Q38" s="36">
        <v>126</v>
      </c>
      <c r="R38" s="36"/>
    </row>
    <row r="39" s="4" customFormat="1" ht="26" hidden="1" customHeight="1" spans="1:18">
      <c r="A39" s="39" t="s">
        <v>77</v>
      </c>
      <c r="B39" s="35">
        <v>27</v>
      </c>
      <c r="C39" s="40" t="s">
        <v>78</v>
      </c>
      <c r="D39" s="36">
        <f>E39+I39+J39+M39+P39+Q39+R39</f>
        <v>963.42</v>
      </c>
      <c r="E39" s="37">
        <v>231.28</v>
      </c>
      <c r="F39" s="37">
        <v>57.19</v>
      </c>
      <c r="G39" s="37">
        <v>99.61</v>
      </c>
      <c r="H39" s="37">
        <v>74.48</v>
      </c>
      <c r="I39" s="36"/>
      <c r="J39" s="42">
        <v>28.02</v>
      </c>
      <c r="K39" s="42">
        <v>6.1</v>
      </c>
      <c r="L39" s="42">
        <v>21.92</v>
      </c>
      <c r="M39" s="36">
        <v>4.12</v>
      </c>
      <c r="N39" s="42">
        <v>0.9</v>
      </c>
      <c r="O39" s="42">
        <v>3.22</v>
      </c>
      <c r="P39" s="50">
        <v>700</v>
      </c>
      <c r="Q39" s="36"/>
      <c r="R39" s="36"/>
    </row>
    <row r="40" s="4" customFormat="1" ht="26" hidden="1" customHeight="1" spans="1:18">
      <c r="A40" s="39" t="s">
        <v>79</v>
      </c>
      <c r="B40" s="35">
        <v>26</v>
      </c>
      <c r="C40" s="40" t="s">
        <v>80</v>
      </c>
      <c r="D40" s="36">
        <f>E40+I40+J40+M40+P40+Q40+R40</f>
        <v>1789.59</v>
      </c>
      <c r="E40" s="37">
        <v>1288.93</v>
      </c>
      <c r="F40" s="37">
        <v>776.86</v>
      </c>
      <c r="G40" s="37">
        <v>444.02</v>
      </c>
      <c r="H40" s="37">
        <v>68.05</v>
      </c>
      <c r="I40" s="36"/>
      <c r="J40" s="42">
        <v>173.21</v>
      </c>
      <c r="K40" s="42">
        <v>81.21</v>
      </c>
      <c r="L40" s="42">
        <v>92</v>
      </c>
      <c r="M40" s="36">
        <v>25.45</v>
      </c>
      <c r="N40" s="42">
        <v>11.94</v>
      </c>
      <c r="O40" s="42">
        <v>13.51</v>
      </c>
      <c r="P40" s="50">
        <v>236</v>
      </c>
      <c r="Q40" s="36">
        <v>66</v>
      </c>
      <c r="R40" s="36"/>
    </row>
    <row r="41" s="3" customFormat="1" ht="26" hidden="1" customHeight="1" spans="1:18">
      <c r="A41" s="29"/>
      <c r="B41" s="32"/>
      <c r="C41" s="33" t="s">
        <v>81</v>
      </c>
      <c r="D41" s="38">
        <f>SUM(D42:D45)</f>
        <v>7611.07</v>
      </c>
      <c r="E41" s="38">
        <f>SUM(E42:E45)</f>
        <v>4704.85</v>
      </c>
      <c r="F41" s="38">
        <f t="shared" ref="F41:H41" si="11">SUM(F42:F45)</f>
        <v>2826.11</v>
      </c>
      <c r="G41" s="38">
        <f t="shared" si="11"/>
        <v>1676.88</v>
      </c>
      <c r="H41" s="38">
        <f t="shared" si="11"/>
        <v>201.86</v>
      </c>
      <c r="I41" s="38">
        <f t="shared" ref="I41:R41" si="12">SUM(I42:I45)</f>
        <v>0</v>
      </c>
      <c r="J41" s="38">
        <f t="shared" si="12"/>
        <v>635.39</v>
      </c>
      <c r="K41" s="38">
        <v>338.99</v>
      </c>
      <c r="L41" s="38">
        <v>296.4</v>
      </c>
      <c r="M41" s="38">
        <v>93.38</v>
      </c>
      <c r="N41" s="38">
        <v>49.85</v>
      </c>
      <c r="O41" s="38">
        <f t="shared" si="12"/>
        <v>43.53</v>
      </c>
      <c r="P41" s="38">
        <f t="shared" si="12"/>
        <v>2077</v>
      </c>
      <c r="Q41" s="38">
        <f t="shared" si="12"/>
        <v>0</v>
      </c>
      <c r="R41" s="38">
        <f t="shared" si="12"/>
        <v>100.45</v>
      </c>
    </row>
    <row r="42" s="4" customFormat="1" ht="26" hidden="1" customHeight="1" spans="1:18">
      <c r="A42" s="39" t="s">
        <v>82</v>
      </c>
      <c r="B42" s="35">
        <v>28</v>
      </c>
      <c r="C42" s="40" t="s">
        <v>83</v>
      </c>
      <c r="D42" s="36">
        <f>E42+I42+J42+M42+P42+Q42+R42</f>
        <v>6025.91</v>
      </c>
      <c r="E42" s="37">
        <v>3599.37</v>
      </c>
      <c r="F42" s="37">
        <v>2133.34</v>
      </c>
      <c r="G42" s="37">
        <v>1302.61</v>
      </c>
      <c r="H42" s="37">
        <v>163.42</v>
      </c>
      <c r="I42" s="36"/>
      <c r="J42" s="42">
        <v>479.13</v>
      </c>
      <c r="K42" s="42">
        <v>260.8</v>
      </c>
      <c r="L42" s="42">
        <v>218.33</v>
      </c>
      <c r="M42" s="36">
        <v>70.41</v>
      </c>
      <c r="N42" s="42">
        <v>38.35</v>
      </c>
      <c r="O42" s="42">
        <v>32.06</v>
      </c>
      <c r="P42" s="50">
        <v>1877</v>
      </c>
      <c r="Q42" s="36"/>
      <c r="R42" s="36"/>
    </row>
    <row r="43" s="4" customFormat="1" ht="26" hidden="1" customHeight="1" spans="1:18">
      <c r="A43" s="39" t="s">
        <v>84</v>
      </c>
      <c r="B43" s="35">
        <v>29</v>
      </c>
      <c r="C43" s="40" t="s">
        <v>85</v>
      </c>
      <c r="D43" s="36">
        <f>E43+I43+J43+M43+P43+Q43+R43</f>
        <v>884.62</v>
      </c>
      <c r="E43" s="37">
        <v>672.43</v>
      </c>
      <c r="F43" s="37">
        <v>422.02</v>
      </c>
      <c r="G43" s="37">
        <v>222.38</v>
      </c>
      <c r="H43" s="37">
        <v>28.03</v>
      </c>
      <c r="I43" s="36"/>
      <c r="J43" s="42">
        <v>97.43</v>
      </c>
      <c r="K43" s="42">
        <v>44.83</v>
      </c>
      <c r="L43" s="42">
        <v>52.6</v>
      </c>
      <c r="M43" s="36">
        <v>14.31</v>
      </c>
      <c r="N43" s="42">
        <v>6.59</v>
      </c>
      <c r="O43" s="42">
        <v>7.72</v>
      </c>
      <c r="P43" s="36"/>
      <c r="Q43" s="36"/>
      <c r="R43" s="53">
        <v>100.45</v>
      </c>
    </row>
    <row r="44" s="4" customFormat="1" ht="26" hidden="1" customHeight="1" spans="1:18">
      <c r="A44" s="39" t="s">
        <v>86</v>
      </c>
      <c r="B44" s="35">
        <v>30</v>
      </c>
      <c r="C44" s="40" t="s">
        <v>87</v>
      </c>
      <c r="D44" s="36">
        <f>E44+I44+J44+M44+P44+Q44+R44</f>
        <v>465.36</v>
      </c>
      <c r="E44" s="37">
        <v>223.58</v>
      </c>
      <c r="F44" s="37">
        <v>147.41</v>
      </c>
      <c r="G44" s="37">
        <v>67.22</v>
      </c>
      <c r="H44" s="37">
        <v>8.95</v>
      </c>
      <c r="I44" s="36"/>
      <c r="J44" s="42">
        <v>36.42</v>
      </c>
      <c r="K44" s="42">
        <v>20.23</v>
      </c>
      <c r="L44" s="42">
        <v>16.19</v>
      </c>
      <c r="M44" s="36">
        <v>5.36</v>
      </c>
      <c r="N44" s="42">
        <v>2.98</v>
      </c>
      <c r="O44" s="42">
        <v>2.38</v>
      </c>
      <c r="P44" s="50">
        <v>200</v>
      </c>
      <c r="Q44" s="36"/>
      <c r="R44" s="36"/>
    </row>
    <row r="45" s="4" customFormat="1" ht="26" hidden="1" customHeight="1" spans="1:18">
      <c r="A45" s="39" t="s">
        <v>88</v>
      </c>
      <c r="B45" s="35">
        <v>31</v>
      </c>
      <c r="C45" s="40" t="s">
        <v>89</v>
      </c>
      <c r="D45" s="36">
        <f>E45+I45+J45+M45+P45+Q45+R45</f>
        <v>235.18</v>
      </c>
      <c r="E45" s="37">
        <v>209.47</v>
      </c>
      <c r="F45" s="37">
        <v>123.34</v>
      </c>
      <c r="G45" s="37">
        <v>84.67</v>
      </c>
      <c r="H45" s="37">
        <v>1.46</v>
      </c>
      <c r="I45" s="36"/>
      <c r="J45" s="42">
        <v>22.41</v>
      </c>
      <c r="K45" s="42">
        <v>13.13</v>
      </c>
      <c r="L45" s="42">
        <v>9.28</v>
      </c>
      <c r="M45" s="36">
        <v>3.3</v>
      </c>
      <c r="N45" s="42">
        <v>1.93</v>
      </c>
      <c r="O45" s="42">
        <v>1.37</v>
      </c>
      <c r="P45" s="36"/>
      <c r="Q45" s="36"/>
      <c r="R45" s="36"/>
    </row>
    <row r="46" s="3" customFormat="1" ht="26" hidden="1" customHeight="1" spans="1:18">
      <c r="A46" s="29"/>
      <c r="B46" s="32"/>
      <c r="C46" s="33" t="s">
        <v>90</v>
      </c>
      <c r="D46" s="38">
        <f>SUM(D47:D54)</f>
        <v>18671.14</v>
      </c>
      <c r="E46" s="38">
        <f>SUM(E47:E54)</f>
        <v>11250.9</v>
      </c>
      <c r="F46" s="38">
        <f t="shared" ref="F46:H46" si="13">SUM(F47:F54)</f>
        <v>6645.62</v>
      </c>
      <c r="G46" s="38">
        <f t="shared" si="13"/>
        <v>4203.76</v>
      </c>
      <c r="H46" s="38">
        <f t="shared" si="13"/>
        <v>401.52</v>
      </c>
      <c r="I46" s="38">
        <f t="shared" ref="I46:R46" si="14">SUM(I47:I54)</f>
        <v>0</v>
      </c>
      <c r="J46" s="38">
        <f t="shared" si="14"/>
        <v>1675.96</v>
      </c>
      <c r="K46" s="38">
        <v>802.82</v>
      </c>
      <c r="L46" s="38">
        <v>873.14</v>
      </c>
      <c r="M46" s="38">
        <v>246.28</v>
      </c>
      <c r="N46" s="38">
        <v>118.06</v>
      </c>
      <c r="O46" s="38">
        <f t="shared" si="14"/>
        <v>128.22</v>
      </c>
      <c r="P46" s="38">
        <f t="shared" si="14"/>
        <v>5498</v>
      </c>
      <c r="Q46" s="38">
        <f t="shared" si="14"/>
        <v>0</v>
      </c>
      <c r="R46" s="38">
        <f t="shared" si="14"/>
        <v>0</v>
      </c>
    </row>
    <row r="47" s="4" customFormat="1" ht="26" hidden="1" customHeight="1" spans="1:18">
      <c r="A47" s="39" t="s">
        <v>91</v>
      </c>
      <c r="B47" s="35">
        <v>32</v>
      </c>
      <c r="C47" s="40" t="s">
        <v>92</v>
      </c>
      <c r="D47" s="36">
        <f t="shared" ref="D47:D54" si="15">E47+I47+J47+M47+P47+Q47+R47</f>
        <v>4112.2</v>
      </c>
      <c r="E47" s="37">
        <v>3504.3</v>
      </c>
      <c r="F47" s="37">
        <v>2339.94</v>
      </c>
      <c r="G47" s="37">
        <v>1097.73</v>
      </c>
      <c r="H47" s="37">
        <v>66.63</v>
      </c>
      <c r="I47" s="36"/>
      <c r="J47" s="42">
        <v>390.51</v>
      </c>
      <c r="K47" s="42">
        <v>236.96</v>
      </c>
      <c r="L47" s="42">
        <v>153.55</v>
      </c>
      <c r="M47" s="36">
        <v>57.39</v>
      </c>
      <c r="N47" s="42">
        <v>34.84</v>
      </c>
      <c r="O47" s="42">
        <v>22.55</v>
      </c>
      <c r="P47" s="50">
        <v>160</v>
      </c>
      <c r="Q47" s="36"/>
      <c r="R47" s="36"/>
    </row>
    <row r="48" s="4" customFormat="1" ht="26" hidden="1" customHeight="1" spans="1:18">
      <c r="A48" s="39" t="s">
        <v>93</v>
      </c>
      <c r="B48" s="35">
        <v>33</v>
      </c>
      <c r="C48" s="40" t="s">
        <v>94</v>
      </c>
      <c r="D48" s="36">
        <f t="shared" si="15"/>
        <v>2486.49</v>
      </c>
      <c r="E48" s="37">
        <v>1295.56</v>
      </c>
      <c r="F48" s="37">
        <v>749.81</v>
      </c>
      <c r="G48" s="37">
        <v>508.73</v>
      </c>
      <c r="H48" s="37">
        <v>37.02</v>
      </c>
      <c r="I48" s="36"/>
      <c r="J48" s="42">
        <v>166.47</v>
      </c>
      <c r="K48" s="42">
        <v>90.14</v>
      </c>
      <c r="L48" s="42">
        <v>76.33</v>
      </c>
      <c r="M48" s="36">
        <v>24.46</v>
      </c>
      <c r="N48" s="42">
        <v>13.26</v>
      </c>
      <c r="O48" s="42">
        <v>11.2</v>
      </c>
      <c r="P48" s="50">
        <v>1000</v>
      </c>
      <c r="Q48" s="36"/>
      <c r="R48" s="36"/>
    </row>
    <row r="49" s="4" customFormat="1" ht="26" hidden="1" customHeight="1" spans="1:18">
      <c r="A49" s="39" t="s">
        <v>95</v>
      </c>
      <c r="B49" s="35">
        <v>34</v>
      </c>
      <c r="C49" s="40" t="s">
        <v>96</v>
      </c>
      <c r="D49" s="36">
        <f t="shared" si="15"/>
        <v>2060.83</v>
      </c>
      <c r="E49" s="37">
        <v>1278.01</v>
      </c>
      <c r="F49" s="37">
        <v>720.38</v>
      </c>
      <c r="G49" s="37">
        <v>516.17</v>
      </c>
      <c r="H49" s="37">
        <v>41.46</v>
      </c>
      <c r="I49" s="36"/>
      <c r="J49" s="42">
        <v>255.3</v>
      </c>
      <c r="K49" s="42">
        <v>89.53</v>
      </c>
      <c r="L49" s="42">
        <v>165.77</v>
      </c>
      <c r="M49" s="36">
        <v>37.52</v>
      </c>
      <c r="N49" s="42">
        <v>13.17</v>
      </c>
      <c r="O49" s="42">
        <v>24.35</v>
      </c>
      <c r="P49" s="50">
        <v>490</v>
      </c>
      <c r="Q49" s="36"/>
      <c r="R49" s="36"/>
    </row>
    <row r="50" s="4" customFormat="1" ht="26" hidden="1" customHeight="1" spans="1:18">
      <c r="A50" s="39" t="s">
        <v>97</v>
      </c>
      <c r="B50" s="35">
        <v>35</v>
      </c>
      <c r="C50" s="40" t="s">
        <v>98</v>
      </c>
      <c r="D50" s="36">
        <f t="shared" si="15"/>
        <v>2103.09</v>
      </c>
      <c r="E50" s="37">
        <v>902.05</v>
      </c>
      <c r="F50" s="37">
        <v>530.31</v>
      </c>
      <c r="G50" s="37">
        <v>330.73</v>
      </c>
      <c r="H50" s="37">
        <v>41.01</v>
      </c>
      <c r="I50" s="36"/>
      <c r="J50" s="42">
        <v>146.51</v>
      </c>
      <c r="K50" s="42">
        <v>55.12</v>
      </c>
      <c r="L50" s="42">
        <v>91.39</v>
      </c>
      <c r="M50" s="36">
        <v>21.53</v>
      </c>
      <c r="N50" s="42">
        <v>8.11</v>
      </c>
      <c r="O50" s="42">
        <v>13.42</v>
      </c>
      <c r="P50" s="50">
        <v>1033</v>
      </c>
      <c r="Q50" s="36"/>
      <c r="R50" s="36"/>
    </row>
    <row r="51" s="4" customFormat="1" ht="26" hidden="1" customHeight="1" spans="1:18">
      <c r="A51" s="39" t="s">
        <v>99</v>
      </c>
      <c r="B51" s="35">
        <v>36</v>
      </c>
      <c r="C51" s="40" t="s">
        <v>100</v>
      </c>
      <c r="D51" s="36">
        <f t="shared" si="15"/>
        <v>2797.25</v>
      </c>
      <c r="E51" s="37">
        <v>1735.4</v>
      </c>
      <c r="F51" s="37">
        <v>1033.58</v>
      </c>
      <c r="G51" s="37">
        <v>630.76</v>
      </c>
      <c r="H51" s="37">
        <v>71.06</v>
      </c>
      <c r="I51" s="36"/>
      <c r="J51" s="42">
        <v>305.03</v>
      </c>
      <c r="K51" s="42">
        <v>140.33</v>
      </c>
      <c r="L51" s="42">
        <v>164.7</v>
      </c>
      <c r="M51" s="36">
        <v>44.82</v>
      </c>
      <c r="N51" s="42">
        <v>20.64</v>
      </c>
      <c r="O51" s="42">
        <v>24.18</v>
      </c>
      <c r="P51" s="50">
        <v>712</v>
      </c>
      <c r="Q51" s="36"/>
      <c r="R51" s="36"/>
    </row>
    <row r="52" s="4" customFormat="1" ht="26" hidden="1" customHeight="1" spans="1:18">
      <c r="A52" s="39" t="s">
        <v>101</v>
      </c>
      <c r="B52" s="35">
        <v>37</v>
      </c>
      <c r="C52" s="40" t="s">
        <v>102</v>
      </c>
      <c r="D52" s="36">
        <f t="shared" si="15"/>
        <v>1931.51</v>
      </c>
      <c r="E52" s="37">
        <v>936.33</v>
      </c>
      <c r="F52" s="37">
        <v>576.81</v>
      </c>
      <c r="G52" s="37">
        <v>321.02</v>
      </c>
      <c r="H52" s="37">
        <v>38.5</v>
      </c>
      <c r="I52" s="36"/>
      <c r="J52" s="42">
        <v>180.64</v>
      </c>
      <c r="K52" s="42">
        <v>92.13</v>
      </c>
      <c r="L52" s="42">
        <v>88.51</v>
      </c>
      <c r="M52" s="36">
        <v>26.54</v>
      </c>
      <c r="N52" s="42">
        <v>13.54</v>
      </c>
      <c r="O52" s="42">
        <v>13</v>
      </c>
      <c r="P52" s="50">
        <v>788</v>
      </c>
      <c r="Q52" s="36"/>
      <c r="R52" s="36"/>
    </row>
    <row r="53" s="4" customFormat="1" ht="26" hidden="1" customHeight="1" spans="1:18">
      <c r="A53" s="39" t="s">
        <v>103</v>
      </c>
      <c r="B53" s="35">
        <v>38</v>
      </c>
      <c r="C53" s="40" t="s">
        <v>104</v>
      </c>
      <c r="D53" s="36">
        <f t="shared" si="15"/>
        <v>1400.21</v>
      </c>
      <c r="E53" s="37">
        <v>640.49</v>
      </c>
      <c r="F53" s="37">
        <v>396.85</v>
      </c>
      <c r="G53" s="37">
        <v>212.82</v>
      </c>
      <c r="H53" s="37">
        <v>30.82</v>
      </c>
      <c r="I53" s="36"/>
      <c r="J53" s="42">
        <v>134.02</v>
      </c>
      <c r="K53" s="42">
        <v>68.81</v>
      </c>
      <c r="L53" s="42">
        <v>65.21</v>
      </c>
      <c r="M53" s="36">
        <v>19.7</v>
      </c>
      <c r="N53" s="42">
        <v>10.12</v>
      </c>
      <c r="O53" s="42">
        <v>9.58</v>
      </c>
      <c r="P53" s="50">
        <v>606</v>
      </c>
      <c r="Q53" s="36"/>
      <c r="R53" s="36"/>
    </row>
    <row r="54" s="4" customFormat="1" ht="26" hidden="1" customHeight="1" spans="1:18">
      <c r="A54" s="39" t="s">
        <v>105</v>
      </c>
      <c r="B54" s="35">
        <v>39</v>
      </c>
      <c r="C54" s="40" t="s">
        <v>106</v>
      </c>
      <c r="D54" s="36">
        <f t="shared" si="15"/>
        <v>1779.56</v>
      </c>
      <c r="E54" s="37">
        <v>958.76</v>
      </c>
      <c r="F54" s="37">
        <v>297.94</v>
      </c>
      <c r="G54" s="37">
        <v>585.8</v>
      </c>
      <c r="H54" s="37">
        <v>75.02</v>
      </c>
      <c r="I54" s="36"/>
      <c r="J54" s="42">
        <v>97.48</v>
      </c>
      <c r="K54" s="42">
        <v>29.8</v>
      </c>
      <c r="L54" s="42">
        <v>67.68</v>
      </c>
      <c r="M54" s="36">
        <v>14.32</v>
      </c>
      <c r="N54" s="42">
        <v>4.38</v>
      </c>
      <c r="O54" s="42">
        <v>9.94</v>
      </c>
      <c r="P54" s="50">
        <v>709</v>
      </c>
      <c r="Q54" s="36"/>
      <c r="R54" s="36"/>
    </row>
    <row r="55" s="3" customFormat="1" ht="26" hidden="1" customHeight="1" spans="1:18">
      <c r="A55" s="29"/>
      <c r="B55" s="32"/>
      <c r="C55" s="33" t="s">
        <v>107</v>
      </c>
      <c r="D55" s="38">
        <f>SUM(D56:D60)</f>
        <v>5291.92</v>
      </c>
      <c r="E55" s="38">
        <f>SUM(E56:E60)</f>
        <v>3629.5</v>
      </c>
      <c r="F55" s="38">
        <f t="shared" ref="F55:H55" si="16">SUM(F56:F60)</f>
        <v>2161.93</v>
      </c>
      <c r="G55" s="38">
        <f t="shared" si="16"/>
        <v>1314.32</v>
      </c>
      <c r="H55" s="38">
        <f t="shared" si="16"/>
        <v>153.25</v>
      </c>
      <c r="I55" s="38">
        <f t="shared" ref="I55:R55" si="17">SUM(I56:I60)</f>
        <v>0</v>
      </c>
      <c r="J55" s="38">
        <f t="shared" si="17"/>
        <v>434.32</v>
      </c>
      <c r="K55" s="38">
        <v>234.03</v>
      </c>
      <c r="L55" s="38">
        <v>200.29</v>
      </c>
      <c r="M55" s="38">
        <v>63.84</v>
      </c>
      <c r="N55" s="38">
        <v>34.42</v>
      </c>
      <c r="O55" s="38">
        <f t="shared" si="17"/>
        <v>29.42</v>
      </c>
      <c r="P55" s="38">
        <f t="shared" si="17"/>
        <v>1103</v>
      </c>
      <c r="Q55" s="38">
        <f t="shared" si="17"/>
        <v>0</v>
      </c>
      <c r="R55" s="38">
        <f t="shared" si="17"/>
        <v>61.26</v>
      </c>
    </row>
    <row r="56" s="4" customFormat="1" ht="26" hidden="1" customHeight="1" spans="1:18">
      <c r="A56" s="39" t="s">
        <v>108</v>
      </c>
      <c r="B56" s="35">
        <v>40</v>
      </c>
      <c r="C56" s="40" t="s">
        <v>109</v>
      </c>
      <c r="D56" s="36">
        <f>E56+I56+J56+M56+P56+Q56+R56</f>
        <v>2783.68</v>
      </c>
      <c r="E56" s="37">
        <v>2071.84</v>
      </c>
      <c r="F56" s="37">
        <v>1239.07</v>
      </c>
      <c r="G56" s="37">
        <v>788.85</v>
      </c>
      <c r="H56" s="37">
        <v>43.92</v>
      </c>
      <c r="I56" s="36"/>
      <c r="J56" s="42">
        <v>239.62</v>
      </c>
      <c r="K56" s="42">
        <v>134.03</v>
      </c>
      <c r="L56" s="42">
        <v>105.59</v>
      </c>
      <c r="M56" s="36">
        <v>35.22</v>
      </c>
      <c r="N56" s="42">
        <v>19.71</v>
      </c>
      <c r="O56" s="42">
        <v>15.51</v>
      </c>
      <c r="P56" s="50">
        <v>437</v>
      </c>
      <c r="Q56" s="36"/>
      <c r="R56" s="36"/>
    </row>
    <row r="57" s="4" customFormat="1" ht="26" hidden="1" customHeight="1" spans="1:18">
      <c r="A57" s="39" t="s">
        <v>110</v>
      </c>
      <c r="B57" s="35">
        <v>41</v>
      </c>
      <c r="C57" s="40" t="s">
        <v>111</v>
      </c>
      <c r="D57" s="36">
        <f>E57+I57+J57+M57+P57+Q57+R57</f>
        <v>81.26</v>
      </c>
      <c r="E57" s="37">
        <v>69.81</v>
      </c>
      <c r="F57" s="37">
        <v>42.53</v>
      </c>
      <c r="G57" s="37">
        <v>27.28</v>
      </c>
      <c r="H57" s="37">
        <v>0</v>
      </c>
      <c r="I57" s="36"/>
      <c r="J57" s="42">
        <v>9.98</v>
      </c>
      <c r="K57" s="42">
        <v>4.25</v>
      </c>
      <c r="L57" s="42">
        <v>5.73</v>
      </c>
      <c r="M57" s="36">
        <v>1.47</v>
      </c>
      <c r="N57" s="42">
        <v>0.63</v>
      </c>
      <c r="O57" s="42">
        <v>0.84</v>
      </c>
      <c r="P57" s="36"/>
      <c r="Q57" s="36"/>
      <c r="R57" s="36"/>
    </row>
    <row r="58" s="4" customFormat="1" ht="26" hidden="1" customHeight="1" spans="1:18">
      <c r="A58" s="39" t="s">
        <v>112</v>
      </c>
      <c r="B58" s="35">
        <v>42</v>
      </c>
      <c r="C58" s="40" t="s">
        <v>113</v>
      </c>
      <c r="D58" s="36">
        <f>E58+I58+J58+M58+P58+Q58+R58</f>
        <v>1146.09</v>
      </c>
      <c r="E58" s="37">
        <v>1012.09</v>
      </c>
      <c r="F58" s="37">
        <v>639.64</v>
      </c>
      <c r="G58" s="37">
        <v>341.35</v>
      </c>
      <c r="H58" s="37">
        <v>31.1</v>
      </c>
      <c r="I58" s="36"/>
      <c r="J58" s="42">
        <v>116.82</v>
      </c>
      <c r="K58" s="42">
        <v>65.87</v>
      </c>
      <c r="L58" s="42">
        <v>50.95</v>
      </c>
      <c r="M58" s="36">
        <v>17.18</v>
      </c>
      <c r="N58" s="42">
        <v>9.69</v>
      </c>
      <c r="O58" s="42">
        <v>7.49</v>
      </c>
      <c r="P58" s="36"/>
      <c r="Q58" s="36"/>
      <c r="R58" s="36"/>
    </row>
    <row r="59" s="4" customFormat="1" ht="26" hidden="1" customHeight="1" spans="1:18">
      <c r="A59" s="39" t="s">
        <v>114</v>
      </c>
      <c r="B59" s="35">
        <v>43</v>
      </c>
      <c r="C59" s="40" t="s">
        <v>115</v>
      </c>
      <c r="D59" s="36">
        <f>E59+I59+J59+M59+P59+Q59+R59</f>
        <v>1193.36</v>
      </c>
      <c r="E59" s="37">
        <v>391.03</v>
      </c>
      <c r="F59" s="37">
        <v>235.42</v>
      </c>
      <c r="G59" s="37">
        <v>139.22</v>
      </c>
      <c r="H59" s="37">
        <v>16.39</v>
      </c>
      <c r="I59" s="36"/>
      <c r="J59" s="42">
        <v>65.46</v>
      </c>
      <c r="K59" s="42">
        <v>29.88</v>
      </c>
      <c r="L59" s="42">
        <v>35.58</v>
      </c>
      <c r="M59" s="36">
        <v>9.61</v>
      </c>
      <c r="N59" s="42">
        <v>4.39</v>
      </c>
      <c r="O59" s="42">
        <v>5.22</v>
      </c>
      <c r="P59" s="50">
        <v>666</v>
      </c>
      <c r="Q59" s="36"/>
      <c r="R59" s="53">
        <v>61.26</v>
      </c>
    </row>
    <row r="60" s="4" customFormat="1" ht="26" hidden="1" customHeight="1" spans="1:18">
      <c r="A60" s="39" t="s">
        <v>116</v>
      </c>
      <c r="B60" s="35">
        <v>44</v>
      </c>
      <c r="C60" s="40" t="s">
        <v>117</v>
      </c>
      <c r="D60" s="36">
        <f>E60+I60+J60+M60+P60+Q60+R60</f>
        <v>87.53</v>
      </c>
      <c r="E60" s="37">
        <v>84.73</v>
      </c>
      <c r="F60" s="37">
        <v>5.27</v>
      </c>
      <c r="G60" s="37">
        <v>17.62</v>
      </c>
      <c r="H60" s="37">
        <v>61.84</v>
      </c>
      <c r="I60" s="36"/>
      <c r="J60" s="42">
        <v>2.44</v>
      </c>
      <c r="K60" s="42"/>
      <c r="L60" s="42">
        <v>2.44</v>
      </c>
      <c r="M60" s="36">
        <v>0.36</v>
      </c>
      <c r="N60" s="42"/>
      <c r="O60" s="42">
        <v>0.36</v>
      </c>
      <c r="P60" s="36"/>
      <c r="Q60" s="36"/>
      <c r="R60" s="36"/>
    </row>
    <row r="61" s="3" customFormat="1" ht="26" hidden="1" customHeight="1" spans="1:18">
      <c r="A61" s="29"/>
      <c r="B61" s="32"/>
      <c r="C61" s="33" t="s">
        <v>118</v>
      </c>
      <c r="D61" s="38">
        <f>SUM(D62:D72)</f>
        <v>26905.97</v>
      </c>
      <c r="E61" s="38">
        <f>SUM(E62:E72)</f>
        <v>15238.19</v>
      </c>
      <c r="F61" s="38">
        <f t="shared" ref="F61:H61" si="18">SUM(F62:F72)</f>
        <v>9329.11</v>
      </c>
      <c r="G61" s="38">
        <f t="shared" si="18"/>
        <v>5271.02</v>
      </c>
      <c r="H61" s="38">
        <f t="shared" si="18"/>
        <v>638.06</v>
      </c>
      <c r="I61" s="38">
        <f t="shared" ref="I61:R61" si="19">SUM(I62:I72)</f>
        <v>0</v>
      </c>
      <c r="J61" s="38">
        <f t="shared" si="19"/>
        <v>2468.93</v>
      </c>
      <c r="K61" s="38">
        <v>1243.97</v>
      </c>
      <c r="L61" s="38">
        <v>1224.96</v>
      </c>
      <c r="M61" s="38">
        <v>362.85</v>
      </c>
      <c r="N61" s="38">
        <v>182.93</v>
      </c>
      <c r="O61" s="38">
        <f t="shared" si="19"/>
        <v>179.92</v>
      </c>
      <c r="P61" s="38">
        <f t="shared" si="19"/>
        <v>6028</v>
      </c>
      <c r="Q61" s="38">
        <f t="shared" si="19"/>
        <v>2808</v>
      </c>
      <c r="R61" s="38">
        <f t="shared" si="19"/>
        <v>0</v>
      </c>
    </row>
    <row r="62" s="4" customFormat="1" ht="26" hidden="1" customHeight="1" spans="1:18">
      <c r="A62" s="39" t="s">
        <v>119</v>
      </c>
      <c r="B62" s="35">
        <v>45</v>
      </c>
      <c r="C62" s="40" t="s">
        <v>120</v>
      </c>
      <c r="D62" s="36">
        <f t="shared" ref="D62:D72" si="20">E62+I62+J62+M62+P62+Q62+R62</f>
        <v>7764.45</v>
      </c>
      <c r="E62" s="37">
        <v>5980.53</v>
      </c>
      <c r="F62" s="37">
        <v>3951.92</v>
      </c>
      <c r="G62" s="37">
        <v>1883.78</v>
      </c>
      <c r="H62" s="37">
        <v>144.83</v>
      </c>
      <c r="I62" s="36"/>
      <c r="J62" s="42">
        <v>727.94</v>
      </c>
      <c r="K62" s="42">
        <v>425.6</v>
      </c>
      <c r="L62" s="42">
        <v>302.34</v>
      </c>
      <c r="M62" s="36">
        <v>106.98</v>
      </c>
      <c r="N62" s="42">
        <v>62.58</v>
      </c>
      <c r="O62" s="42">
        <v>44.4</v>
      </c>
      <c r="P62" s="50">
        <v>503</v>
      </c>
      <c r="Q62" s="36">
        <v>446</v>
      </c>
      <c r="R62" s="36"/>
    </row>
    <row r="63" s="4" customFormat="1" ht="33" hidden="1" customHeight="1" spans="1:18">
      <c r="A63" s="39" t="s">
        <v>121</v>
      </c>
      <c r="B63" s="35">
        <v>46</v>
      </c>
      <c r="C63" s="39" t="s">
        <v>122</v>
      </c>
      <c r="D63" s="36">
        <f t="shared" si="20"/>
        <v>439.39</v>
      </c>
      <c r="E63" s="37">
        <v>292.9</v>
      </c>
      <c r="F63" s="37">
        <v>193.65</v>
      </c>
      <c r="G63" s="37">
        <v>85.51</v>
      </c>
      <c r="H63" s="37">
        <v>13.74</v>
      </c>
      <c r="I63" s="36"/>
      <c r="J63" s="42">
        <v>29.2</v>
      </c>
      <c r="K63" s="42">
        <v>20.28</v>
      </c>
      <c r="L63" s="42">
        <v>8.92</v>
      </c>
      <c r="M63" s="36">
        <v>4.29</v>
      </c>
      <c r="N63" s="42">
        <v>2.98</v>
      </c>
      <c r="O63" s="42">
        <v>1.31</v>
      </c>
      <c r="P63" s="36"/>
      <c r="Q63" s="36">
        <v>113</v>
      </c>
      <c r="R63" s="36"/>
    </row>
    <row r="64" s="4" customFormat="1" ht="26" hidden="1" customHeight="1" spans="1:18">
      <c r="A64" s="39" t="s">
        <v>123</v>
      </c>
      <c r="B64" s="35">
        <v>47</v>
      </c>
      <c r="C64" s="40" t="s">
        <v>124</v>
      </c>
      <c r="D64" s="36">
        <f t="shared" si="20"/>
        <v>3592.62</v>
      </c>
      <c r="E64" s="37">
        <v>1853.18</v>
      </c>
      <c r="F64" s="37">
        <v>1142.09</v>
      </c>
      <c r="G64" s="37">
        <v>634.51</v>
      </c>
      <c r="H64" s="37">
        <v>76.58</v>
      </c>
      <c r="I64" s="36"/>
      <c r="J64" s="42">
        <v>383.14</v>
      </c>
      <c r="K64" s="42">
        <v>170.92</v>
      </c>
      <c r="L64" s="42">
        <v>212.22</v>
      </c>
      <c r="M64" s="36">
        <v>56.3</v>
      </c>
      <c r="N64" s="42">
        <v>25.13</v>
      </c>
      <c r="O64" s="42">
        <v>31.17</v>
      </c>
      <c r="P64" s="50">
        <v>1000</v>
      </c>
      <c r="Q64" s="36">
        <v>300</v>
      </c>
      <c r="R64" s="36"/>
    </row>
    <row r="65" s="4" customFormat="1" ht="26" hidden="1" customHeight="1" spans="1:18">
      <c r="A65" s="39" t="s">
        <v>125</v>
      </c>
      <c r="B65" s="35">
        <v>48</v>
      </c>
      <c r="C65" s="40" t="s">
        <v>126</v>
      </c>
      <c r="D65" s="36">
        <f t="shared" si="20"/>
        <v>1228.18</v>
      </c>
      <c r="E65" s="37">
        <v>835.29</v>
      </c>
      <c r="F65" s="37">
        <v>484.21</v>
      </c>
      <c r="G65" s="37">
        <v>307.9</v>
      </c>
      <c r="H65" s="37">
        <v>43.18</v>
      </c>
      <c r="I65" s="36"/>
      <c r="J65" s="42">
        <v>155.97</v>
      </c>
      <c r="K65" s="42">
        <v>77.2</v>
      </c>
      <c r="L65" s="42">
        <v>78.77</v>
      </c>
      <c r="M65" s="36">
        <v>22.92</v>
      </c>
      <c r="N65" s="42">
        <v>11.35</v>
      </c>
      <c r="O65" s="42">
        <v>11.57</v>
      </c>
      <c r="P65" s="36"/>
      <c r="Q65" s="36">
        <v>214</v>
      </c>
      <c r="R65" s="36"/>
    </row>
    <row r="66" s="4" customFormat="1" ht="26" hidden="1" customHeight="1" spans="1:18">
      <c r="A66" s="39" t="s">
        <v>127</v>
      </c>
      <c r="B66" s="35">
        <v>49</v>
      </c>
      <c r="C66" s="40" t="s">
        <v>128</v>
      </c>
      <c r="D66" s="36">
        <f t="shared" si="20"/>
        <v>1342.89</v>
      </c>
      <c r="E66" s="37">
        <v>396.26</v>
      </c>
      <c r="F66" s="37">
        <v>238.01</v>
      </c>
      <c r="G66" s="37">
        <v>137.14</v>
      </c>
      <c r="H66" s="37">
        <v>21.11</v>
      </c>
      <c r="I66" s="36"/>
      <c r="J66" s="42">
        <v>81.64</v>
      </c>
      <c r="K66" s="42">
        <v>43.98</v>
      </c>
      <c r="L66" s="42">
        <v>37.66</v>
      </c>
      <c r="M66" s="36">
        <v>11.99</v>
      </c>
      <c r="N66" s="42">
        <v>6.46</v>
      </c>
      <c r="O66" s="42">
        <v>5.53</v>
      </c>
      <c r="P66" s="50">
        <v>745</v>
      </c>
      <c r="Q66" s="36">
        <v>108</v>
      </c>
      <c r="R66" s="36"/>
    </row>
    <row r="67" s="4" customFormat="1" ht="26" hidden="1" customHeight="1" spans="1:18">
      <c r="A67" s="39" t="s">
        <v>129</v>
      </c>
      <c r="B67" s="35">
        <v>50</v>
      </c>
      <c r="C67" s="40" t="s">
        <v>130</v>
      </c>
      <c r="D67" s="36">
        <f t="shared" si="20"/>
        <v>3012.64</v>
      </c>
      <c r="E67" s="37">
        <v>925.01</v>
      </c>
      <c r="F67" s="37">
        <v>596.12</v>
      </c>
      <c r="G67" s="37">
        <v>271.49</v>
      </c>
      <c r="H67" s="37">
        <v>57.4</v>
      </c>
      <c r="I67" s="36"/>
      <c r="J67" s="42">
        <v>191.48</v>
      </c>
      <c r="K67" s="42">
        <v>102.36</v>
      </c>
      <c r="L67" s="42">
        <v>89.12</v>
      </c>
      <c r="M67" s="36">
        <v>28.15</v>
      </c>
      <c r="N67" s="42">
        <v>15.06</v>
      </c>
      <c r="O67" s="42">
        <v>13.09</v>
      </c>
      <c r="P67" s="50">
        <v>1410</v>
      </c>
      <c r="Q67" s="36">
        <v>458</v>
      </c>
      <c r="R67" s="36"/>
    </row>
    <row r="68" s="4" customFormat="1" ht="26" hidden="1" customHeight="1" spans="1:18">
      <c r="A68" s="39" t="s">
        <v>131</v>
      </c>
      <c r="B68" s="35">
        <v>51</v>
      </c>
      <c r="C68" s="40" t="s">
        <v>132</v>
      </c>
      <c r="D68" s="36">
        <f t="shared" si="20"/>
        <v>2775.79</v>
      </c>
      <c r="E68" s="37">
        <v>1340.08</v>
      </c>
      <c r="F68" s="37">
        <v>826.06</v>
      </c>
      <c r="G68" s="37">
        <v>461.18</v>
      </c>
      <c r="H68" s="37">
        <v>52.84</v>
      </c>
      <c r="I68" s="36"/>
      <c r="J68" s="42">
        <v>226.43</v>
      </c>
      <c r="K68" s="42">
        <v>107.38</v>
      </c>
      <c r="L68" s="42">
        <v>119.05</v>
      </c>
      <c r="M68" s="36">
        <v>33.28</v>
      </c>
      <c r="N68" s="42">
        <v>15.79</v>
      </c>
      <c r="O68" s="42">
        <v>17.49</v>
      </c>
      <c r="P68" s="50">
        <v>805</v>
      </c>
      <c r="Q68" s="36">
        <v>371</v>
      </c>
      <c r="R68" s="36"/>
    </row>
    <row r="69" s="4" customFormat="1" ht="26" hidden="1" customHeight="1" spans="1:18">
      <c r="A69" s="39" t="s">
        <v>133</v>
      </c>
      <c r="B69" s="35">
        <v>52</v>
      </c>
      <c r="C69" s="40" t="s">
        <v>134</v>
      </c>
      <c r="D69" s="36">
        <f t="shared" si="20"/>
        <v>2429.47</v>
      </c>
      <c r="E69" s="37">
        <v>1737.1</v>
      </c>
      <c r="F69" s="37">
        <v>1045.55</v>
      </c>
      <c r="G69" s="37">
        <v>626.24</v>
      </c>
      <c r="H69" s="37">
        <v>65.31</v>
      </c>
      <c r="I69" s="36"/>
      <c r="J69" s="42">
        <v>379.58</v>
      </c>
      <c r="K69" s="42">
        <v>177.64</v>
      </c>
      <c r="L69" s="42">
        <v>201.94</v>
      </c>
      <c r="M69" s="36">
        <v>55.79</v>
      </c>
      <c r="N69" s="42">
        <v>26.13</v>
      </c>
      <c r="O69" s="42">
        <v>29.66</v>
      </c>
      <c r="P69" s="36"/>
      <c r="Q69" s="36">
        <v>257</v>
      </c>
      <c r="R69" s="36"/>
    </row>
    <row r="70" s="4" customFormat="1" ht="26" hidden="1" customHeight="1" spans="1:18">
      <c r="A70" s="39" t="s">
        <v>135</v>
      </c>
      <c r="B70" s="35">
        <v>53</v>
      </c>
      <c r="C70" s="40" t="s">
        <v>136</v>
      </c>
      <c r="D70" s="36">
        <f t="shared" si="20"/>
        <v>771.58</v>
      </c>
      <c r="E70" s="37">
        <v>546.27</v>
      </c>
      <c r="F70" s="37">
        <v>331.22</v>
      </c>
      <c r="G70" s="37">
        <v>193.32</v>
      </c>
      <c r="H70" s="37">
        <v>21.73</v>
      </c>
      <c r="I70" s="36"/>
      <c r="J70" s="42">
        <v>93.55</v>
      </c>
      <c r="K70" s="42">
        <v>33.79</v>
      </c>
      <c r="L70" s="42">
        <v>59.76</v>
      </c>
      <c r="M70" s="36">
        <v>13.76</v>
      </c>
      <c r="N70" s="42">
        <v>4.98</v>
      </c>
      <c r="O70" s="42">
        <v>8.78</v>
      </c>
      <c r="P70" s="36"/>
      <c r="Q70" s="36">
        <v>118</v>
      </c>
      <c r="R70" s="36"/>
    </row>
    <row r="71" s="4" customFormat="1" ht="26" hidden="1" customHeight="1" spans="1:18">
      <c r="A71" s="39" t="s">
        <v>137</v>
      </c>
      <c r="B71" s="35">
        <v>54</v>
      </c>
      <c r="C71" s="40" t="s">
        <v>138</v>
      </c>
      <c r="D71" s="36">
        <f t="shared" si="20"/>
        <v>2350.68</v>
      </c>
      <c r="E71" s="37">
        <v>490.34</v>
      </c>
      <c r="F71" s="37">
        <v>293.75</v>
      </c>
      <c r="G71" s="37">
        <v>170.38</v>
      </c>
      <c r="H71" s="37">
        <v>26.21</v>
      </c>
      <c r="I71" s="36"/>
      <c r="J71" s="42">
        <v>122.36</v>
      </c>
      <c r="K71" s="42">
        <v>61.22</v>
      </c>
      <c r="L71" s="42">
        <v>61.14</v>
      </c>
      <c r="M71" s="36">
        <v>17.98</v>
      </c>
      <c r="N71" s="42">
        <v>9</v>
      </c>
      <c r="O71" s="42">
        <v>8.98</v>
      </c>
      <c r="P71" s="50">
        <v>1565</v>
      </c>
      <c r="Q71" s="36">
        <v>155</v>
      </c>
      <c r="R71" s="36"/>
    </row>
    <row r="72" s="4" customFormat="1" ht="26" hidden="1" customHeight="1" spans="1:18">
      <c r="A72" s="39" t="s">
        <v>139</v>
      </c>
      <c r="B72" s="35">
        <v>55</v>
      </c>
      <c r="C72" s="40" t="s">
        <v>140</v>
      </c>
      <c r="D72" s="36">
        <f t="shared" si="20"/>
        <v>1198.28</v>
      </c>
      <c r="E72" s="37">
        <v>841.23</v>
      </c>
      <c r="F72" s="37">
        <v>226.53</v>
      </c>
      <c r="G72" s="37">
        <v>499.57</v>
      </c>
      <c r="H72" s="37">
        <v>115.13</v>
      </c>
      <c r="I72" s="36"/>
      <c r="J72" s="42">
        <v>77.64</v>
      </c>
      <c r="K72" s="42">
        <v>23.6</v>
      </c>
      <c r="L72" s="42">
        <v>54.04</v>
      </c>
      <c r="M72" s="36">
        <v>11.41</v>
      </c>
      <c r="N72" s="42">
        <v>3.47</v>
      </c>
      <c r="O72" s="42">
        <v>7.94</v>
      </c>
      <c r="P72" s="36"/>
      <c r="Q72" s="36">
        <v>268</v>
      </c>
      <c r="R72" s="36"/>
    </row>
    <row r="73" s="3" customFormat="1" ht="26" hidden="1" customHeight="1" spans="1:18">
      <c r="A73" s="29"/>
      <c r="B73" s="32"/>
      <c r="C73" s="33" t="s">
        <v>141</v>
      </c>
      <c r="D73" s="38">
        <f>SUM(D74:D83)</f>
        <v>99268.59</v>
      </c>
      <c r="E73" s="38">
        <f>SUM(E74:E83)</f>
        <v>40617.77</v>
      </c>
      <c r="F73" s="38">
        <f t="shared" ref="F73:H73" si="21">SUM(F74:F83)</f>
        <v>24998.89</v>
      </c>
      <c r="G73" s="38">
        <f t="shared" si="21"/>
        <v>13730.41</v>
      </c>
      <c r="H73" s="38">
        <f t="shared" si="21"/>
        <v>1888.47</v>
      </c>
      <c r="I73" s="38">
        <f t="shared" ref="I73:R73" si="22">SUM(I74:I83)</f>
        <v>0</v>
      </c>
      <c r="J73" s="38">
        <f t="shared" si="22"/>
        <v>10338.92</v>
      </c>
      <c r="K73" s="38">
        <v>4876.9</v>
      </c>
      <c r="L73" s="38">
        <v>5462.02</v>
      </c>
      <c r="M73" s="38">
        <v>1876.15</v>
      </c>
      <c r="N73" s="38">
        <v>922.3</v>
      </c>
      <c r="O73" s="38">
        <f t="shared" si="22"/>
        <v>953.85</v>
      </c>
      <c r="P73" s="38">
        <f t="shared" si="22"/>
        <v>7745</v>
      </c>
      <c r="Q73" s="38">
        <f t="shared" si="22"/>
        <v>8226</v>
      </c>
      <c r="R73" s="38">
        <f t="shared" si="22"/>
        <v>30464.75</v>
      </c>
    </row>
    <row r="74" s="4" customFormat="1" ht="26" hidden="1" customHeight="1" spans="1:18">
      <c r="A74" s="39" t="s">
        <v>142</v>
      </c>
      <c r="B74" s="35">
        <v>56</v>
      </c>
      <c r="C74" s="40" t="s">
        <v>143</v>
      </c>
      <c r="D74" s="36">
        <f t="shared" ref="D74:D83" si="23">E74+I74+J74+M74+P74+Q74+R74</f>
        <v>21383.59</v>
      </c>
      <c r="E74" s="37">
        <v>9911.06</v>
      </c>
      <c r="F74" s="37">
        <v>6360.47</v>
      </c>
      <c r="G74" s="37">
        <v>3256.67</v>
      </c>
      <c r="H74" s="37">
        <v>293.92</v>
      </c>
      <c r="I74" s="36"/>
      <c r="J74" s="42">
        <v>2281.74</v>
      </c>
      <c r="K74" s="42">
        <v>1188.78</v>
      </c>
      <c r="L74" s="42">
        <v>1092.96</v>
      </c>
      <c r="M74" s="36">
        <v>430.46</v>
      </c>
      <c r="N74" s="42">
        <v>229.63</v>
      </c>
      <c r="O74" s="42">
        <v>200.83</v>
      </c>
      <c r="P74" s="36"/>
      <c r="Q74" s="53">
        <v>2972</v>
      </c>
      <c r="R74" s="53">
        <v>5788.33</v>
      </c>
    </row>
    <row r="75" s="4" customFormat="1" ht="26" hidden="1" customHeight="1" spans="1:18">
      <c r="A75" s="39" t="s">
        <v>144</v>
      </c>
      <c r="B75" s="35">
        <v>57</v>
      </c>
      <c r="C75" s="40" t="s">
        <v>145</v>
      </c>
      <c r="D75" s="36">
        <f t="shared" si="23"/>
        <v>9194.38</v>
      </c>
      <c r="E75" s="37">
        <v>3696.38</v>
      </c>
      <c r="F75" s="37">
        <v>2329.9</v>
      </c>
      <c r="G75" s="37">
        <v>1211.82</v>
      </c>
      <c r="H75" s="37">
        <v>154.66</v>
      </c>
      <c r="I75" s="36"/>
      <c r="J75" s="42">
        <v>1077.26</v>
      </c>
      <c r="K75" s="42">
        <v>583.04</v>
      </c>
      <c r="L75" s="42">
        <v>494.22</v>
      </c>
      <c r="M75" s="36">
        <v>195.36</v>
      </c>
      <c r="N75" s="42">
        <v>107.52</v>
      </c>
      <c r="O75" s="42">
        <v>87.84</v>
      </c>
      <c r="P75" s="50">
        <v>981</v>
      </c>
      <c r="Q75" s="53">
        <v>651</v>
      </c>
      <c r="R75" s="53">
        <v>2593.38</v>
      </c>
    </row>
    <row r="76" s="4" customFormat="1" ht="26" hidden="1" customHeight="1" spans="1:18">
      <c r="A76" s="57" t="s">
        <v>146</v>
      </c>
      <c r="B76" s="35">
        <v>58</v>
      </c>
      <c r="C76" s="40" t="s">
        <v>147</v>
      </c>
      <c r="D76" s="36">
        <f t="shared" si="23"/>
        <v>16301.64</v>
      </c>
      <c r="E76" s="37">
        <v>7193.81</v>
      </c>
      <c r="F76" s="37">
        <v>4365.78</v>
      </c>
      <c r="G76" s="37">
        <v>2504.69</v>
      </c>
      <c r="H76" s="37">
        <v>323.34</v>
      </c>
      <c r="I76" s="36"/>
      <c r="J76" s="42">
        <v>1318.86</v>
      </c>
      <c r="K76" s="42">
        <v>530.1</v>
      </c>
      <c r="L76" s="42">
        <v>788.76</v>
      </c>
      <c r="M76" s="36">
        <v>249.87</v>
      </c>
      <c r="N76" s="42">
        <v>108.32</v>
      </c>
      <c r="O76" s="42">
        <v>141.55</v>
      </c>
      <c r="P76" s="50">
        <v>1003</v>
      </c>
      <c r="Q76" s="53">
        <v>1154</v>
      </c>
      <c r="R76" s="53">
        <v>5382.1</v>
      </c>
    </row>
    <row r="77" s="4" customFormat="1" ht="26" hidden="1" customHeight="1" spans="1:18">
      <c r="A77" s="39" t="s">
        <v>148</v>
      </c>
      <c r="B77" s="35">
        <v>59</v>
      </c>
      <c r="C77" s="40" t="s">
        <v>149</v>
      </c>
      <c r="D77" s="36">
        <f t="shared" si="23"/>
        <v>10905.96</v>
      </c>
      <c r="E77" s="37">
        <v>4100.25</v>
      </c>
      <c r="F77" s="37">
        <v>2555.83</v>
      </c>
      <c r="G77" s="37">
        <v>1356.4</v>
      </c>
      <c r="H77" s="37">
        <v>188.02</v>
      </c>
      <c r="I77" s="36"/>
      <c r="J77" s="42">
        <v>1294.18</v>
      </c>
      <c r="K77" s="42">
        <v>707.79</v>
      </c>
      <c r="L77" s="42">
        <v>586.39</v>
      </c>
      <c r="M77" s="36">
        <v>236.32</v>
      </c>
      <c r="N77" s="42">
        <v>130.9</v>
      </c>
      <c r="O77" s="42">
        <v>105.42</v>
      </c>
      <c r="P77" s="50">
        <v>1222</v>
      </c>
      <c r="Q77" s="53">
        <v>735</v>
      </c>
      <c r="R77" s="53">
        <v>3318.21</v>
      </c>
    </row>
    <row r="78" s="4" customFormat="1" ht="26" hidden="1" customHeight="1" spans="1:18">
      <c r="A78" s="39" t="s">
        <v>150</v>
      </c>
      <c r="B78" s="35">
        <v>60</v>
      </c>
      <c r="C78" s="40" t="s">
        <v>151</v>
      </c>
      <c r="D78" s="36">
        <f t="shared" si="23"/>
        <v>8633.52</v>
      </c>
      <c r="E78" s="37">
        <v>3244.22</v>
      </c>
      <c r="F78" s="37">
        <v>1907.23</v>
      </c>
      <c r="G78" s="37">
        <v>1146.26</v>
      </c>
      <c r="H78" s="37">
        <v>190.73</v>
      </c>
      <c r="I78" s="36"/>
      <c r="J78" s="42">
        <v>759.12</v>
      </c>
      <c r="K78" s="42">
        <v>214.35</v>
      </c>
      <c r="L78" s="42">
        <v>544.77</v>
      </c>
      <c r="M78" s="36">
        <v>132.46</v>
      </c>
      <c r="N78" s="42">
        <v>44.43</v>
      </c>
      <c r="O78" s="42">
        <v>88.03</v>
      </c>
      <c r="P78" s="50">
        <v>1304</v>
      </c>
      <c r="Q78" s="53">
        <v>271</v>
      </c>
      <c r="R78" s="53">
        <v>2922.72</v>
      </c>
    </row>
    <row r="79" s="4" customFormat="1" ht="26" hidden="1" customHeight="1" spans="1:18">
      <c r="A79" s="39" t="s">
        <v>152</v>
      </c>
      <c r="B79" s="35">
        <v>61</v>
      </c>
      <c r="C79" s="40" t="s">
        <v>153</v>
      </c>
      <c r="D79" s="36">
        <f t="shared" si="23"/>
        <v>8674.71</v>
      </c>
      <c r="E79" s="37">
        <v>3404.66</v>
      </c>
      <c r="F79" s="37">
        <v>2137.38</v>
      </c>
      <c r="G79" s="37">
        <v>1154.73</v>
      </c>
      <c r="H79" s="37">
        <v>112.55</v>
      </c>
      <c r="I79" s="36"/>
      <c r="J79" s="42">
        <v>840.25</v>
      </c>
      <c r="K79" s="42">
        <v>400.35</v>
      </c>
      <c r="L79" s="42">
        <v>439.9</v>
      </c>
      <c r="M79" s="36">
        <v>152.99</v>
      </c>
      <c r="N79" s="42">
        <v>75.44</v>
      </c>
      <c r="O79" s="42">
        <v>77.55</v>
      </c>
      <c r="P79" s="50">
        <v>706</v>
      </c>
      <c r="Q79" s="53">
        <v>594</v>
      </c>
      <c r="R79" s="53">
        <v>2976.81</v>
      </c>
    </row>
    <row r="80" s="4" customFormat="1" ht="26" hidden="1" customHeight="1" spans="1:18">
      <c r="A80" s="39" t="s">
        <v>154</v>
      </c>
      <c r="B80" s="35">
        <v>62</v>
      </c>
      <c r="C80" s="40" t="s">
        <v>155</v>
      </c>
      <c r="D80" s="36">
        <f t="shared" si="23"/>
        <v>11060.68</v>
      </c>
      <c r="E80" s="37">
        <v>3828.4</v>
      </c>
      <c r="F80" s="37">
        <v>2355.29</v>
      </c>
      <c r="G80" s="37">
        <v>1259.19</v>
      </c>
      <c r="H80" s="37">
        <v>213.92</v>
      </c>
      <c r="I80" s="36"/>
      <c r="J80" s="42">
        <v>1220.38</v>
      </c>
      <c r="K80" s="42">
        <v>573.26</v>
      </c>
      <c r="L80" s="42">
        <v>647.12</v>
      </c>
      <c r="M80" s="36">
        <v>209.61</v>
      </c>
      <c r="N80" s="42">
        <v>102.21</v>
      </c>
      <c r="O80" s="42">
        <v>107.4</v>
      </c>
      <c r="P80" s="50">
        <v>1141</v>
      </c>
      <c r="Q80" s="53">
        <v>1181</v>
      </c>
      <c r="R80" s="53">
        <v>3480.29</v>
      </c>
    </row>
    <row r="81" s="4" customFormat="1" ht="26" hidden="1" customHeight="1" spans="1:18">
      <c r="A81" s="39" t="s">
        <v>156</v>
      </c>
      <c r="B81" s="35">
        <v>63</v>
      </c>
      <c r="C81" s="40" t="s">
        <v>157</v>
      </c>
      <c r="D81" s="36">
        <f t="shared" si="23"/>
        <v>10034.03</v>
      </c>
      <c r="E81" s="37">
        <v>4152.42</v>
      </c>
      <c r="F81" s="37">
        <v>2456.26</v>
      </c>
      <c r="G81" s="37">
        <v>1496.1</v>
      </c>
      <c r="H81" s="37">
        <v>200.06</v>
      </c>
      <c r="I81" s="36"/>
      <c r="J81" s="42">
        <v>1289.96</v>
      </c>
      <c r="K81" s="42">
        <v>590.98</v>
      </c>
      <c r="L81" s="42">
        <v>698.98</v>
      </c>
      <c r="M81" s="36">
        <v>227.9</v>
      </c>
      <c r="N81" s="42">
        <v>107.8</v>
      </c>
      <c r="O81" s="42">
        <v>120.1</v>
      </c>
      <c r="P81" s="50">
        <v>565</v>
      </c>
      <c r="Q81" s="53">
        <v>584</v>
      </c>
      <c r="R81" s="53">
        <v>3214.75</v>
      </c>
    </row>
    <row r="82" s="4" customFormat="1" ht="26" hidden="1" customHeight="1" spans="1:18">
      <c r="A82" s="39" t="s">
        <v>158</v>
      </c>
      <c r="B82" s="35">
        <v>64</v>
      </c>
      <c r="C82" s="40" t="s">
        <v>159</v>
      </c>
      <c r="D82" s="36">
        <f t="shared" si="23"/>
        <v>2909.8</v>
      </c>
      <c r="E82" s="37">
        <v>916.29</v>
      </c>
      <c r="F82" s="37">
        <v>530.37</v>
      </c>
      <c r="G82" s="37">
        <v>344.55</v>
      </c>
      <c r="H82" s="37">
        <v>41.37</v>
      </c>
      <c r="I82" s="36"/>
      <c r="J82" s="42">
        <v>257.17</v>
      </c>
      <c r="K82" s="42">
        <v>88.25</v>
      </c>
      <c r="L82" s="42">
        <v>168.92</v>
      </c>
      <c r="M82" s="36">
        <v>41.18</v>
      </c>
      <c r="N82" s="42">
        <v>16.05</v>
      </c>
      <c r="O82" s="42">
        <v>25.13</v>
      </c>
      <c r="P82" s="50">
        <v>823</v>
      </c>
      <c r="Q82" s="53">
        <v>84</v>
      </c>
      <c r="R82" s="53">
        <v>788.16</v>
      </c>
    </row>
    <row r="83" s="4" customFormat="1" ht="26" hidden="1" customHeight="1" spans="1:18">
      <c r="A83" s="39" t="s">
        <v>160</v>
      </c>
      <c r="B83" s="35">
        <v>65</v>
      </c>
      <c r="C83" s="40" t="s">
        <v>161</v>
      </c>
      <c r="D83" s="36">
        <f t="shared" si="23"/>
        <v>170.28</v>
      </c>
      <c r="E83" s="37">
        <v>170.28</v>
      </c>
      <c r="F83" s="37">
        <v>0.38</v>
      </c>
      <c r="G83" s="37">
        <v>0</v>
      </c>
      <c r="H83" s="37">
        <v>169.9</v>
      </c>
      <c r="I83" s="36"/>
      <c r="J83" s="42"/>
      <c r="K83" s="42"/>
      <c r="L83" s="42"/>
      <c r="M83" s="36"/>
      <c r="N83" s="42"/>
      <c r="O83" s="42"/>
      <c r="P83" s="36"/>
      <c r="Q83" s="36"/>
      <c r="R83" s="36"/>
    </row>
    <row r="84" s="3" customFormat="1" ht="28" hidden="1" customHeight="1" spans="1:18">
      <c r="A84" s="29"/>
      <c r="B84" s="35">
        <v>1</v>
      </c>
      <c r="C84" s="33" t="s">
        <v>162</v>
      </c>
      <c r="D84" s="54">
        <f>D85+D90</f>
        <v>25028.78</v>
      </c>
      <c r="E84" s="54">
        <f t="shared" ref="E84:R84" si="24">E85+E90</f>
        <v>9873.75</v>
      </c>
      <c r="F84" s="54">
        <f t="shared" si="24"/>
        <v>6499.24</v>
      </c>
      <c r="G84" s="54">
        <f t="shared" si="24"/>
        <v>2865.7</v>
      </c>
      <c r="H84" s="54">
        <f t="shared" si="24"/>
        <v>508.81</v>
      </c>
      <c r="I84" s="54">
        <f t="shared" si="24"/>
        <v>0</v>
      </c>
      <c r="J84" s="54">
        <f t="shared" si="24"/>
        <v>1535.85</v>
      </c>
      <c r="K84" s="54">
        <f t="shared" si="24"/>
        <v>832.33</v>
      </c>
      <c r="L84" s="54">
        <f t="shared" si="24"/>
        <v>703.52</v>
      </c>
      <c r="M84" s="54">
        <f t="shared" si="24"/>
        <v>278.98</v>
      </c>
      <c r="N84" s="54">
        <f t="shared" si="24"/>
        <v>162.87</v>
      </c>
      <c r="O84" s="54">
        <f t="shared" si="24"/>
        <v>116.11</v>
      </c>
      <c r="P84" s="54">
        <f t="shared" si="24"/>
        <v>3331</v>
      </c>
      <c r="Q84" s="54">
        <f t="shared" si="24"/>
        <v>1451</v>
      </c>
      <c r="R84" s="54">
        <f t="shared" si="24"/>
        <v>8558.2</v>
      </c>
    </row>
    <row r="85" s="3" customFormat="1" ht="28" hidden="1" customHeight="1" spans="1:18">
      <c r="A85" s="29"/>
      <c r="B85" s="35">
        <v>2</v>
      </c>
      <c r="C85" s="33" t="s">
        <v>163</v>
      </c>
      <c r="D85" s="54">
        <f>D86+D87+D88+D89</f>
        <v>24208.21</v>
      </c>
      <c r="E85" s="54">
        <f t="shared" ref="E85:R85" si="25">E86+E87+E88+E89</f>
        <v>9391.84</v>
      </c>
      <c r="F85" s="54">
        <f t="shared" si="25"/>
        <v>6162.55</v>
      </c>
      <c r="G85" s="54">
        <f t="shared" si="25"/>
        <v>2730.75</v>
      </c>
      <c r="H85" s="54">
        <f t="shared" si="25"/>
        <v>498.54</v>
      </c>
      <c r="I85" s="54">
        <f t="shared" si="25"/>
        <v>0</v>
      </c>
      <c r="J85" s="54">
        <f t="shared" si="25"/>
        <v>1475.9</v>
      </c>
      <c r="K85" s="54">
        <f t="shared" si="25"/>
        <v>794.84</v>
      </c>
      <c r="L85" s="54">
        <f t="shared" si="25"/>
        <v>681.06</v>
      </c>
      <c r="M85" s="54">
        <f t="shared" si="25"/>
        <v>267.27</v>
      </c>
      <c r="N85" s="54">
        <f t="shared" si="25"/>
        <v>155.05</v>
      </c>
      <c r="O85" s="54">
        <f t="shared" si="25"/>
        <v>112.22</v>
      </c>
      <c r="P85" s="54">
        <f t="shared" si="25"/>
        <v>3331</v>
      </c>
      <c r="Q85" s="54">
        <f t="shared" si="25"/>
        <v>1184</v>
      </c>
      <c r="R85" s="54">
        <f t="shared" si="25"/>
        <v>8558.2</v>
      </c>
    </row>
    <row r="86" s="4" customFormat="1" ht="28" hidden="1" customHeight="1" spans="1:18">
      <c r="A86" s="39" t="s">
        <v>164</v>
      </c>
      <c r="B86" s="35">
        <v>3</v>
      </c>
      <c r="C86" s="55" t="s">
        <v>165</v>
      </c>
      <c r="D86" s="37">
        <f>E86+J86+M86+P86+Q86+R86</f>
        <v>10053.17</v>
      </c>
      <c r="E86" s="37">
        <f>F86+G86+H86</f>
        <v>3935.99</v>
      </c>
      <c r="F86" s="37">
        <v>2538.23</v>
      </c>
      <c r="G86" s="37">
        <v>1172.76</v>
      </c>
      <c r="H86" s="37">
        <v>225</v>
      </c>
      <c r="I86" s="36"/>
      <c r="J86" s="42">
        <f>K86+L86</f>
        <v>525.1</v>
      </c>
      <c r="K86" s="42">
        <v>285.07</v>
      </c>
      <c r="L86" s="42">
        <v>240.03</v>
      </c>
      <c r="M86" s="36">
        <f>N86+O86</f>
        <v>100.28</v>
      </c>
      <c r="N86" s="42">
        <v>58.74</v>
      </c>
      <c r="O86" s="42">
        <v>41.54</v>
      </c>
      <c r="P86" s="50">
        <v>1230</v>
      </c>
      <c r="Q86" s="42">
        <v>481</v>
      </c>
      <c r="R86" s="42">
        <v>3780.8</v>
      </c>
    </row>
    <row r="87" s="4" customFormat="1" ht="28" hidden="1" customHeight="1" spans="1:18">
      <c r="A87" s="39" t="s">
        <v>166</v>
      </c>
      <c r="B87" s="35">
        <v>4</v>
      </c>
      <c r="C87" s="55" t="s">
        <v>167</v>
      </c>
      <c r="D87" s="37">
        <f>E87+J87+M87+P87+Q87+R87</f>
        <v>9598.08</v>
      </c>
      <c r="E87" s="37">
        <v>3980.82</v>
      </c>
      <c r="F87" s="37">
        <v>2679.21</v>
      </c>
      <c r="G87" s="37">
        <v>1098.95</v>
      </c>
      <c r="H87" s="37">
        <v>202.66</v>
      </c>
      <c r="I87" s="36"/>
      <c r="J87" s="42">
        <v>613.14</v>
      </c>
      <c r="K87" s="42">
        <v>336.4</v>
      </c>
      <c r="L87" s="42">
        <v>276.74</v>
      </c>
      <c r="M87" s="36">
        <v>111.66</v>
      </c>
      <c r="N87" s="42">
        <v>66.22</v>
      </c>
      <c r="O87" s="42">
        <v>45.44</v>
      </c>
      <c r="P87" s="50">
        <v>395</v>
      </c>
      <c r="Q87" s="42">
        <v>703</v>
      </c>
      <c r="R87" s="42">
        <v>3794.46</v>
      </c>
    </row>
    <row r="88" s="4" customFormat="1" ht="28" hidden="1" customHeight="1" spans="1:18">
      <c r="A88" s="39" t="s">
        <v>168</v>
      </c>
      <c r="B88" s="35">
        <v>5</v>
      </c>
      <c r="C88" s="55" t="s">
        <v>169</v>
      </c>
      <c r="D88" s="37">
        <f>E88+J88+M88+P88+Q88+R88</f>
        <v>2632.96</v>
      </c>
      <c r="E88" s="37">
        <v>618.53</v>
      </c>
      <c r="F88" s="37">
        <v>400.97</v>
      </c>
      <c r="G88" s="37">
        <v>196.34</v>
      </c>
      <c r="H88" s="37">
        <v>21.22</v>
      </c>
      <c r="I88" s="36"/>
      <c r="J88" s="42">
        <v>140.95</v>
      </c>
      <c r="K88" s="42">
        <v>72.54</v>
      </c>
      <c r="L88" s="42">
        <v>68.41</v>
      </c>
      <c r="M88" s="36">
        <v>23.27</v>
      </c>
      <c r="N88" s="42">
        <v>12.7</v>
      </c>
      <c r="O88" s="42">
        <v>10.57</v>
      </c>
      <c r="P88" s="50">
        <v>1419</v>
      </c>
      <c r="Q88" s="42"/>
      <c r="R88" s="42">
        <v>431.21</v>
      </c>
    </row>
    <row r="89" s="4" customFormat="1" ht="28" customHeight="1" spans="1:18">
      <c r="A89" s="39" t="s">
        <v>170</v>
      </c>
      <c r="B89" s="35">
        <v>1</v>
      </c>
      <c r="C89" s="55" t="s">
        <v>171</v>
      </c>
      <c r="D89" s="37">
        <f>E89+J89+M89+P89+Q89+R89</f>
        <v>1924</v>
      </c>
      <c r="E89" s="37">
        <v>856.5</v>
      </c>
      <c r="F89" s="37">
        <v>544.14</v>
      </c>
      <c r="G89" s="37">
        <v>262.7</v>
      </c>
      <c r="H89" s="37">
        <v>49.66</v>
      </c>
      <c r="I89" s="36"/>
      <c r="J89" s="42">
        <v>196.71</v>
      </c>
      <c r="K89" s="42">
        <v>100.83</v>
      </c>
      <c r="L89" s="42">
        <v>95.88</v>
      </c>
      <c r="M89" s="36">
        <v>32.06</v>
      </c>
      <c r="N89" s="42">
        <v>17.39</v>
      </c>
      <c r="O89" s="42">
        <v>14.67</v>
      </c>
      <c r="P89" s="50">
        <v>287</v>
      </c>
      <c r="Q89" s="42"/>
      <c r="R89" s="42">
        <v>551.73</v>
      </c>
    </row>
    <row r="90" s="4" customFormat="1" ht="28" hidden="1" customHeight="1" spans="1:18">
      <c r="A90" s="39"/>
      <c r="B90" s="35">
        <v>7</v>
      </c>
      <c r="C90" s="33" t="s">
        <v>172</v>
      </c>
      <c r="D90" s="54">
        <f>D91+D92+D93+D94</f>
        <v>820.57</v>
      </c>
      <c r="E90" s="54">
        <f t="shared" ref="E90:R90" si="26">E91+E92+E93+E94</f>
        <v>481.91</v>
      </c>
      <c r="F90" s="54">
        <f t="shared" si="26"/>
        <v>336.69</v>
      </c>
      <c r="G90" s="54">
        <f t="shared" si="26"/>
        <v>134.95</v>
      </c>
      <c r="H90" s="54">
        <f t="shared" si="26"/>
        <v>10.27</v>
      </c>
      <c r="I90" s="54">
        <f t="shared" si="26"/>
        <v>0</v>
      </c>
      <c r="J90" s="54">
        <f t="shared" si="26"/>
        <v>59.95</v>
      </c>
      <c r="K90" s="54">
        <f t="shared" si="26"/>
        <v>37.49</v>
      </c>
      <c r="L90" s="54">
        <f t="shared" si="26"/>
        <v>22.46</v>
      </c>
      <c r="M90" s="54">
        <f t="shared" si="26"/>
        <v>11.71</v>
      </c>
      <c r="N90" s="54">
        <f t="shared" si="26"/>
        <v>7.82</v>
      </c>
      <c r="O90" s="54">
        <f t="shared" si="26"/>
        <v>3.89</v>
      </c>
      <c r="P90" s="54">
        <f t="shared" si="26"/>
        <v>0</v>
      </c>
      <c r="Q90" s="54">
        <f t="shared" si="26"/>
        <v>267</v>
      </c>
      <c r="R90" s="54">
        <f t="shared" si="26"/>
        <v>0</v>
      </c>
    </row>
    <row r="91" s="4" customFormat="1" ht="28" hidden="1" customHeight="1" spans="1:18">
      <c r="A91" s="39"/>
      <c r="B91" s="35">
        <v>8</v>
      </c>
      <c r="C91" s="55" t="s">
        <v>173</v>
      </c>
      <c r="D91" s="37">
        <f>E91+J91+M91+P91+Q91+R91</f>
        <v>207.47</v>
      </c>
      <c r="E91" s="37">
        <f>F91+H91</f>
        <v>183.09</v>
      </c>
      <c r="F91" s="37">
        <v>179.67</v>
      </c>
      <c r="G91" s="37"/>
      <c r="H91" s="37">
        <v>3.42</v>
      </c>
      <c r="I91" s="36"/>
      <c r="J91" s="42">
        <f>K91+L91</f>
        <v>20.21</v>
      </c>
      <c r="K91" s="42">
        <v>20.21</v>
      </c>
      <c r="L91" s="42"/>
      <c r="M91" s="36">
        <f>N91+O91</f>
        <v>4.17</v>
      </c>
      <c r="N91" s="42">
        <v>4.17</v>
      </c>
      <c r="O91" s="42"/>
      <c r="P91" s="50"/>
      <c r="Q91" s="42"/>
      <c r="R91" s="42"/>
    </row>
    <row r="92" s="4" customFormat="1" ht="28" hidden="1" customHeight="1" spans="1:18">
      <c r="A92" s="39"/>
      <c r="B92" s="35">
        <v>9</v>
      </c>
      <c r="C92" s="55" t="s">
        <v>174</v>
      </c>
      <c r="D92" s="37">
        <f>E92+J92+M92+P92+Q92+R92</f>
        <v>182.35</v>
      </c>
      <c r="E92" s="37">
        <f>F92+H92</f>
        <v>161.42</v>
      </c>
      <c r="F92" s="37">
        <v>157.02</v>
      </c>
      <c r="G92" s="37"/>
      <c r="H92" s="37">
        <v>4.4</v>
      </c>
      <c r="I92" s="36"/>
      <c r="J92" s="42">
        <f>K92+L92</f>
        <v>17.28</v>
      </c>
      <c r="K92" s="42">
        <v>17.28</v>
      </c>
      <c r="L92" s="42"/>
      <c r="M92" s="36">
        <f>N92+O92</f>
        <v>3.65</v>
      </c>
      <c r="N92" s="42">
        <v>3.65</v>
      </c>
      <c r="O92" s="42"/>
      <c r="P92" s="50"/>
      <c r="Q92" s="42"/>
      <c r="R92" s="42"/>
    </row>
    <row r="93" s="4" customFormat="1" ht="28" hidden="1" customHeight="1" spans="1:18">
      <c r="A93" s="39"/>
      <c r="B93" s="35">
        <v>10</v>
      </c>
      <c r="C93" s="55" t="s">
        <v>175</v>
      </c>
      <c r="D93" s="37">
        <f>E93+J93+M93+P93+Q93+R93</f>
        <v>163.75</v>
      </c>
      <c r="E93" s="37">
        <f>G93+H93</f>
        <v>137.4</v>
      </c>
      <c r="F93" s="37"/>
      <c r="G93" s="37">
        <v>134.95</v>
      </c>
      <c r="H93" s="37">
        <v>2.45</v>
      </c>
      <c r="I93" s="36"/>
      <c r="J93" s="42">
        <f>K93+L93</f>
        <v>22.46</v>
      </c>
      <c r="K93" s="42"/>
      <c r="L93" s="42">
        <v>22.46</v>
      </c>
      <c r="M93" s="36">
        <f>N93+O93</f>
        <v>3.89</v>
      </c>
      <c r="N93" s="42"/>
      <c r="O93" s="42">
        <v>3.89</v>
      </c>
      <c r="P93" s="50"/>
      <c r="Q93" s="42"/>
      <c r="R93" s="42"/>
    </row>
    <row r="94" s="4" customFormat="1" ht="28" hidden="1" customHeight="1" spans="1:18">
      <c r="A94" s="39" t="s">
        <v>176</v>
      </c>
      <c r="B94" s="35">
        <v>11</v>
      </c>
      <c r="C94" s="55" t="s">
        <v>177</v>
      </c>
      <c r="D94" s="37">
        <f>E94+J94+M94+P94+Q94+R94</f>
        <v>267</v>
      </c>
      <c r="E94" s="42"/>
      <c r="F94" s="37"/>
      <c r="G94" s="37"/>
      <c r="H94" s="37"/>
      <c r="I94" s="36"/>
      <c r="J94" s="42"/>
      <c r="K94" s="42"/>
      <c r="L94" s="42"/>
      <c r="M94" s="36"/>
      <c r="N94" s="42"/>
      <c r="O94" s="42"/>
      <c r="P94" s="36"/>
      <c r="Q94" s="36">
        <v>267</v>
      </c>
      <c r="R94" s="36"/>
    </row>
    <row r="95" s="3" customFormat="1" ht="26" hidden="1" customHeight="1" spans="1:18">
      <c r="A95" s="29"/>
      <c r="B95" s="32"/>
      <c r="C95" s="33" t="s">
        <v>178</v>
      </c>
      <c r="D95" s="38">
        <f>SUM(D96:D108)</f>
        <v>250986.41</v>
      </c>
      <c r="E95" s="38">
        <f>SUM(E96:E108)</f>
        <v>94706.1</v>
      </c>
      <c r="F95" s="38">
        <f t="shared" ref="F95:H95" si="27">SUM(F96:F108)</f>
        <v>60455.06</v>
      </c>
      <c r="G95" s="38">
        <f t="shared" si="27"/>
        <v>29497.76</v>
      </c>
      <c r="H95" s="38">
        <f t="shared" si="27"/>
        <v>4753.28</v>
      </c>
      <c r="I95" s="38">
        <f t="shared" ref="I95:R95" si="28">SUM(I96:I108)</f>
        <v>0</v>
      </c>
      <c r="J95" s="38">
        <f t="shared" si="28"/>
        <v>29737.47</v>
      </c>
      <c r="K95" s="38">
        <v>15436.2</v>
      </c>
      <c r="L95" s="38">
        <v>14301.27</v>
      </c>
      <c r="M95" s="38">
        <v>5759.62</v>
      </c>
      <c r="N95" s="38">
        <v>3023.87</v>
      </c>
      <c r="O95" s="38">
        <f t="shared" si="28"/>
        <v>2735.75</v>
      </c>
      <c r="P95" s="38">
        <f t="shared" si="28"/>
        <v>13767</v>
      </c>
      <c r="Q95" s="38">
        <f t="shared" si="28"/>
        <v>20118</v>
      </c>
      <c r="R95" s="38">
        <f t="shared" si="28"/>
        <v>86898.22</v>
      </c>
    </row>
    <row r="96" s="4" customFormat="1" ht="26" hidden="1" customHeight="1" spans="1:18">
      <c r="A96" s="39" t="s">
        <v>179</v>
      </c>
      <c r="B96" s="35">
        <v>71</v>
      </c>
      <c r="C96" s="40" t="s">
        <v>180</v>
      </c>
      <c r="D96" s="36">
        <f t="shared" ref="D96:D108" si="29">E96+I96+J96+M96+P96+Q96+R96</f>
        <v>32297.8</v>
      </c>
      <c r="E96" s="37">
        <v>14000.4</v>
      </c>
      <c r="F96" s="37">
        <v>9071.38</v>
      </c>
      <c r="G96" s="37">
        <v>4302.42</v>
      </c>
      <c r="H96" s="37">
        <v>626.6</v>
      </c>
      <c r="I96" s="36"/>
      <c r="J96" s="42">
        <v>4177.55</v>
      </c>
      <c r="K96" s="42">
        <v>2139.1</v>
      </c>
      <c r="L96" s="42">
        <v>2038.45</v>
      </c>
      <c r="M96" s="36">
        <v>861.71</v>
      </c>
      <c r="N96" s="42">
        <v>442.73</v>
      </c>
      <c r="O96" s="42">
        <v>418.98</v>
      </c>
      <c r="P96" s="50">
        <v>0</v>
      </c>
      <c r="Q96" s="53">
        <v>3096</v>
      </c>
      <c r="R96" s="53">
        <v>10162.14</v>
      </c>
    </row>
    <row r="97" s="4" customFormat="1" ht="26" hidden="1" customHeight="1" spans="1:18">
      <c r="A97" s="39" t="s">
        <v>181</v>
      </c>
      <c r="B97" s="35">
        <v>72</v>
      </c>
      <c r="C97" s="40" t="s">
        <v>182</v>
      </c>
      <c r="D97" s="36">
        <f t="shared" si="29"/>
        <v>13971.07</v>
      </c>
      <c r="E97" s="37">
        <v>5145.35</v>
      </c>
      <c r="F97" s="37">
        <v>3396.29</v>
      </c>
      <c r="G97" s="37">
        <v>1493.86</v>
      </c>
      <c r="H97" s="37">
        <v>255.2</v>
      </c>
      <c r="I97" s="36"/>
      <c r="J97" s="42">
        <v>1785.4</v>
      </c>
      <c r="K97" s="42">
        <v>1000.69</v>
      </c>
      <c r="L97" s="42">
        <v>784.71</v>
      </c>
      <c r="M97" s="36">
        <v>329.57</v>
      </c>
      <c r="N97" s="42">
        <v>187.08</v>
      </c>
      <c r="O97" s="42">
        <v>142.49</v>
      </c>
      <c r="P97" s="50">
        <v>600</v>
      </c>
      <c r="Q97" s="53">
        <v>772</v>
      </c>
      <c r="R97" s="53">
        <v>5338.75</v>
      </c>
    </row>
    <row r="98" s="4" customFormat="1" ht="26" hidden="1" customHeight="1" spans="1:18">
      <c r="A98" s="39" t="s">
        <v>183</v>
      </c>
      <c r="B98" s="35">
        <v>73</v>
      </c>
      <c r="C98" s="40" t="s">
        <v>184</v>
      </c>
      <c r="D98" s="36">
        <f t="shared" si="29"/>
        <v>18211.24</v>
      </c>
      <c r="E98" s="37">
        <v>6963.45</v>
      </c>
      <c r="F98" s="37">
        <v>4473.44</v>
      </c>
      <c r="G98" s="37">
        <v>2135.73</v>
      </c>
      <c r="H98" s="37">
        <v>354.28</v>
      </c>
      <c r="I98" s="36"/>
      <c r="J98" s="42">
        <v>2139.12</v>
      </c>
      <c r="K98" s="42">
        <v>1130.09</v>
      </c>
      <c r="L98" s="42">
        <v>1009.03</v>
      </c>
      <c r="M98" s="36">
        <v>408.51</v>
      </c>
      <c r="N98" s="42">
        <v>218.69</v>
      </c>
      <c r="O98" s="42">
        <v>189.82</v>
      </c>
      <c r="P98" s="50">
        <v>1388</v>
      </c>
      <c r="Q98" s="53">
        <v>343</v>
      </c>
      <c r="R98" s="53">
        <v>6969.16</v>
      </c>
    </row>
    <row r="99" s="4" customFormat="1" ht="26" hidden="1" customHeight="1" spans="1:18">
      <c r="A99" s="39" t="s">
        <v>185</v>
      </c>
      <c r="B99" s="35">
        <v>74</v>
      </c>
      <c r="C99" s="40" t="s">
        <v>186</v>
      </c>
      <c r="D99" s="36">
        <f t="shared" si="29"/>
        <v>18327.38</v>
      </c>
      <c r="E99" s="37">
        <v>6765.48</v>
      </c>
      <c r="F99" s="37">
        <v>4295.16</v>
      </c>
      <c r="G99" s="37">
        <v>2088.58</v>
      </c>
      <c r="H99" s="37">
        <v>381.74</v>
      </c>
      <c r="I99" s="36"/>
      <c r="J99" s="42">
        <v>2337.92</v>
      </c>
      <c r="K99" s="42">
        <v>1268.79</v>
      </c>
      <c r="L99" s="42">
        <v>1069.13</v>
      </c>
      <c r="M99" s="36">
        <v>425.02</v>
      </c>
      <c r="N99" s="42">
        <v>234.02</v>
      </c>
      <c r="O99" s="42">
        <v>191</v>
      </c>
      <c r="P99" s="50">
        <v>0</v>
      </c>
      <c r="Q99" s="53">
        <v>2833</v>
      </c>
      <c r="R99" s="53">
        <v>5965.96</v>
      </c>
    </row>
    <row r="100" s="4" customFormat="1" ht="26" hidden="1" customHeight="1" spans="1:18">
      <c r="A100" s="39" t="s">
        <v>187</v>
      </c>
      <c r="B100" s="35">
        <v>75</v>
      </c>
      <c r="C100" s="40" t="s">
        <v>188</v>
      </c>
      <c r="D100" s="36">
        <f t="shared" si="29"/>
        <v>9583.44</v>
      </c>
      <c r="E100" s="37">
        <v>3881.96</v>
      </c>
      <c r="F100" s="37">
        <v>2418.94</v>
      </c>
      <c r="G100" s="37">
        <v>1287.28</v>
      </c>
      <c r="H100" s="37">
        <v>175.74</v>
      </c>
      <c r="I100" s="36"/>
      <c r="J100" s="42">
        <v>1171.98</v>
      </c>
      <c r="K100" s="42">
        <v>576.25</v>
      </c>
      <c r="L100" s="42">
        <v>595.73</v>
      </c>
      <c r="M100" s="36">
        <v>206.84</v>
      </c>
      <c r="N100" s="42">
        <v>104.7</v>
      </c>
      <c r="O100" s="42">
        <v>102.14</v>
      </c>
      <c r="P100" s="50">
        <v>659</v>
      </c>
      <c r="Q100" s="53">
        <v>57</v>
      </c>
      <c r="R100" s="53">
        <v>3606.66</v>
      </c>
    </row>
    <row r="101" s="4" customFormat="1" ht="26" hidden="1" customHeight="1" spans="1:18">
      <c r="A101" s="39" t="s">
        <v>189</v>
      </c>
      <c r="B101" s="35">
        <v>76</v>
      </c>
      <c r="C101" s="40" t="s">
        <v>190</v>
      </c>
      <c r="D101" s="36">
        <f t="shared" si="29"/>
        <v>55737.87</v>
      </c>
      <c r="E101" s="37">
        <v>20209.37</v>
      </c>
      <c r="F101" s="37">
        <v>12652.27</v>
      </c>
      <c r="G101" s="37">
        <v>6538.9</v>
      </c>
      <c r="H101" s="37">
        <v>1018.2</v>
      </c>
      <c r="I101" s="36"/>
      <c r="J101" s="42">
        <v>6607.87</v>
      </c>
      <c r="K101" s="42">
        <v>3427.24</v>
      </c>
      <c r="L101" s="42">
        <v>3180.63</v>
      </c>
      <c r="M101" s="36">
        <v>1341.71</v>
      </c>
      <c r="N101" s="42">
        <v>698.85</v>
      </c>
      <c r="O101" s="42">
        <v>642.86</v>
      </c>
      <c r="P101" s="50">
        <v>3800</v>
      </c>
      <c r="Q101" s="53">
        <v>4184</v>
      </c>
      <c r="R101" s="53">
        <v>19594.92</v>
      </c>
    </row>
    <row r="102" s="4" customFormat="1" ht="26" hidden="1" customHeight="1" spans="1:18">
      <c r="A102" s="39" t="s">
        <v>191</v>
      </c>
      <c r="B102" s="35">
        <v>77</v>
      </c>
      <c r="C102" s="40" t="s">
        <v>192</v>
      </c>
      <c r="D102" s="36">
        <f t="shared" si="29"/>
        <v>31615.43</v>
      </c>
      <c r="E102" s="37">
        <v>12290.78</v>
      </c>
      <c r="F102" s="37">
        <v>7987.89</v>
      </c>
      <c r="G102" s="37">
        <v>3619.28</v>
      </c>
      <c r="H102" s="37">
        <v>683.61</v>
      </c>
      <c r="I102" s="36"/>
      <c r="J102" s="42">
        <v>3871.87</v>
      </c>
      <c r="K102" s="42">
        <v>2105.71</v>
      </c>
      <c r="L102" s="42">
        <v>1766.16</v>
      </c>
      <c r="M102" s="36">
        <v>768.59</v>
      </c>
      <c r="N102" s="42">
        <v>420.79</v>
      </c>
      <c r="O102" s="42">
        <v>347.8</v>
      </c>
      <c r="P102" s="50">
        <v>1397</v>
      </c>
      <c r="Q102" s="53">
        <v>2701</v>
      </c>
      <c r="R102" s="53">
        <v>10586.19</v>
      </c>
    </row>
    <row r="103" s="4" customFormat="1" ht="26" hidden="1" customHeight="1" spans="1:18">
      <c r="A103" s="39" t="s">
        <v>193</v>
      </c>
      <c r="B103" s="35">
        <v>78</v>
      </c>
      <c r="C103" s="40" t="s">
        <v>194</v>
      </c>
      <c r="D103" s="36">
        <f t="shared" si="29"/>
        <v>11832.89</v>
      </c>
      <c r="E103" s="37">
        <v>4227.7</v>
      </c>
      <c r="F103" s="37">
        <v>2678.69</v>
      </c>
      <c r="G103" s="37">
        <v>1366.94</v>
      </c>
      <c r="H103" s="37">
        <v>182.07</v>
      </c>
      <c r="I103" s="36"/>
      <c r="J103" s="42">
        <v>1319.33</v>
      </c>
      <c r="K103" s="42">
        <v>634.07</v>
      </c>
      <c r="L103" s="42">
        <v>685.26</v>
      </c>
      <c r="M103" s="36">
        <v>242.21</v>
      </c>
      <c r="N103" s="42">
        <v>119.35</v>
      </c>
      <c r="O103" s="42">
        <v>122.86</v>
      </c>
      <c r="P103" s="50">
        <v>1000</v>
      </c>
      <c r="Q103" s="53">
        <v>664</v>
      </c>
      <c r="R103" s="53">
        <v>4379.65</v>
      </c>
    </row>
    <row r="104" s="4" customFormat="1" ht="26" hidden="1" customHeight="1" spans="1:18">
      <c r="A104" s="39" t="s">
        <v>195</v>
      </c>
      <c r="B104" s="35">
        <v>79</v>
      </c>
      <c r="C104" s="40" t="s">
        <v>196</v>
      </c>
      <c r="D104" s="36">
        <f t="shared" si="29"/>
        <v>8744.68</v>
      </c>
      <c r="E104" s="37">
        <v>3048.62</v>
      </c>
      <c r="F104" s="37">
        <v>1978.29</v>
      </c>
      <c r="G104" s="37">
        <v>911.31</v>
      </c>
      <c r="H104" s="37">
        <v>159.02</v>
      </c>
      <c r="I104" s="36"/>
      <c r="J104" s="42">
        <v>1003.38</v>
      </c>
      <c r="K104" s="42">
        <v>545.69</v>
      </c>
      <c r="L104" s="42">
        <v>457.69</v>
      </c>
      <c r="M104" s="36">
        <v>200.19</v>
      </c>
      <c r="N104" s="42">
        <v>109.56</v>
      </c>
      <c r="O104" s="42">
        <v>90.63</v>
      </c>
      <c r="P104" s="50">
        <v>1423</v>
      </c>
      <c r="Q104" s="53">
        <v>308</v>
      </c>
      <c r="R104" s="53">
        <v>2761.49</v>
      </c>
    </row>
    <row r="105" s="4" customFormat="1" ht="26" hidden="1" customHeight="1" spans="1:18">
      <c r="A105" s="39" t="s">
        <v>197</v>
      </c>
      <c r="B105" s="35">
        <v>80</v>
      </c>
      <c r="C105" s="40" t="s">
        <v>198</v>
      </c>
      <c r="D105" s="36">
        <f t="shared" si="29"/>
        <v>27279.94</v>
      </c>
      <c r="E105" s="37">
        <v>9843.11</v>
      </c>
      <c r="F105" s="37">
        <v>6415.78</v>
      </c>
      <c r="G105" s="37">
        <v>2903.95</v>
      </c>
      <c r="H105" s="37">
        <v>523.38</v>
      </c>
      <c r="I105" s="36"/>
      <c r="J105" s="42">
        <v>2942.37</v>
      </c>
      <c r="K105" s="42">
        <v>1550.11</v>
      </c>
      <c r="L105" s="42">
        <v>1392.26</v>
      </c>
      <c r="M105" s="36">
        <v>533.33</v>
      </c>
      <c r="N105" s="42">
        <v>287.88</v>
      </c>
      <c r="O105" s="42">
        <v>245.45</v>
      </c>
      <c r="P105" s="50">
        <v>1000</v>
      </c>
      <c r="Q105" s="53">
        <v>2526</v>
      </c>
      <c r="R105" s="53">
        <v>10435.13</v>
      </c>
    </row>
    <row r="106" s="4" customFormat="1" ht="26" hidden="1" customHeight="1" spans="1:18">
      <c r="A106" s="39" t="s">
        <v>199</v>
      </c>
      <c r="B106" s="35">
        <v>81</v>
      </c>
      <c r="C106" s="40" t="s">
        <v>200</v>
      </c>
      <c r="D106" s="36">
        <f t="shared" si="29"/>
        <v>20645.47</v>
      </c>
      <c r="E106" s="37">
        <v>7335.54</v>
      </c>
      <c r="F106" s="37">
        <v>4706.89</v>
      </c>
      <c r="G106" s="37">
        <v>2263.71</v>
      </c>
      <c r="H106" s="37">
        <v>364.94</v>
      </c>
      <c r="I106" s="36"/>
      <c r="J106" s="42">
        <v>1981.34</v>
      </c>
      <c r="K106" s="42">
        <v>967.59</v>
      </c>
      <c r="L106" s="42">
        <v>1013.75</v>
      </c>
      <c r="M106" s="36">
        <v>369.36</v>
      </c>
      <c r="N106" s="42">
        <v>185.61</v>
      </c>
      <c r="O106" s="42">
        <v>183.75</v>
      </c>
      <c r="P106" s="50">
        <v>1800</v>
      </c>
      <c r="Q106" s="53">
        <v>2634</v>
      </c>
      <c r="R106" s="53">
        <v>6525.23</v>
      </c>
    </row>
    <row r="107" s="4" customFormat="1" ht="26" hidden="1" customHeight="1" spans="1:18">
      <c r="A107" s="39" t="s">
        <v>201</v>
      </c>
      <c r="B107" s="35">
        <v>82</v>
      </c>
      <c r="C107" s="40" t="s">
        <v>202</v>
      </c>
      <c r="D107" s="36">
        <f t="shared" si="29"/>
        <v>2122.86</v>
      </c>
      <c r="E107" s="37">
        <v>621.1</v>
      </c>
      <c r="F107" s="37">
        <v>376.49</v>
      </c>
      <c r="G107" s="37">
        <v>216.57</v>
      </c>
      <c r="H107" s="37">
        <v>28.04</v>
      </c>
      <c r="I107" s="36"/>
      <c r="J107" s="42">
        <v>198.4</v>
      </c>
      <c r="K107" s="42">
        <v>90.87</v>
      </c>
      <c r="L107" s="42">
        <v>107.53</v>
      </c>
      <c r="M107" s="36">
        <v>30.42</v>
      </c>
      <c r="N107" s="42">
        <v>14.61</v>
      </c>
      <c r="O107" s="42">
        <v>15.81</v>
      </c>
      <c r="P107" s="50">
        <v>700</v>
      </c>
      <c r="Q107" s="53"/>
      <c r="R107" s="53">
        <v>572.94</v>
      </c>
    </row>
    <row r="108" s="4" customFormat="1" ht="26" hidden="1" customHeight="1" spans="1:18">
      <c r="A108" s="39" t="s">
        <v>203</v>
      </c>
      <c r="B108" s="35">
        <v>83</v>
      </c>
      <c r="C108" s="40" t="s">
        <v>204</v>
      </c>
      <c r="D108" s="36">
        <f t="shared" si="29"/>
        <v>616.34</v>
      </c>
      <c r="E108" s="37">
        <v>373.24</v>
      </c>
      <c r="F108" s="37">
        <v>3.55</v>
      </c>
      <c r="G108" s="37">
        <v>369.23</v>
      </c>
      <c r="H108" s="37">
        <v>0.46</v>
      </c>
      <c r="I108" s="36"/>
      <c r="J108" s="42">
        <v>200.94</v>
      </c>
      <c r="K108" s="42"/>
      <c r="L108" s="42">
        <v>200.94</v>
      </c>
      <c r="M108" s="36">
        <v>42.16</v>
      </c>
      <c r="N108" s="42"/>
      <c r="O108" s="42">
        <v>42.16</v>
      </c>
      <c r="P108" s="50">
        <v>0</v>
      </c>
      <c r="Q108" s="36"/>
      <c r="R108" s="36"/>
    </row>
    <row r="109" s="3" customFormat="1" ht="26" hidden="1" customHeight="1" spans="1:18">
      <c r="A109" s="29"/>
      <c r="B109" s="32"/>
      <c r="C109" s="33" t="s">
        <v>205</v>
      </c>
      <c r="D109" s="38">
        <f>SUM(D110:D118)</f>
        <v>162418.8</v>
      </c>
      <c r="E109" s="38">
        <f>SUM(E110:E118)</f>
        <v>53465.63</v>
      </c>
      <c r="F109" s="38">
        <f t="shared" ref="F109:H109" si="30">SUM(F110:F118)</f>
        <v>35634.63</v>
      </c>
      <c r="G109" s="38">
        <f t="shared" si="30"/>
        <v>15247.48</v>
      </c>
      <c r="H109" s="38">
        <f t="shared" si="30"/>
        <v>2583.52</v>
      </c>
      <c r="I109" s="38">
        <f t="shared" ref="I109:R109" si="31">SUM(I110:I118)</f>
        <v>0</v>
      </c>
      <c r="J109" s="38">
        <f t="shared" si="31"/>
        <v>13030.44</v>
      </c>
      <c r="K109" s="38">
        <v>5970.15</v>
      </c>
      <c r="L109" s="38">
        <v>7060.29</v>
      </c>
      <c r="M109" s="38">
        <v>2604.87</v>
      </c>
      <c r="N109" s="38">
        <v>1213.3</v>
      </c>
      <c r="O109" s="38">
        <f t="shared" si="31"/>
        <v>1391.57</v>
      </c>
      <c r="P109" s="38">
        <f t="shared" si="31"/>
        <v>8827</v>
      </c>
      <c r="Q109" s="38">
        <f t="shared" si="31"/>
        <v>29322</v>
      </c>
      <c r="R109" s="38">
        <f t="shared" si="31"/>
        <v>55168.86</v>
      </c>
    </row>
    <row r="110" s="4" customFormat="1" ht="26" hidden="1" customHeight="1" spans="1:18">
      <c r="A110" s="39" t="s">
        <v>206</v>
      </c>
      <c r="B110" s="35">
        <v>84</v>
      </c>
      <c r="C110" s="40" t="s">
        <v>207</v>
      </c>
      <c r="D110" s="36">
        <f t="shared" ref="D110:D118" si="32">E110+I110+J110+M110+P110+Q110+R110</f>
        <v>29762.18</v>
      </c>
      <c r="E110" s="37">
        <v>10013</v>
      </c>
      <c r="F110" s="37">
        <v>6729.99</v>
      </c>
      <c r="G110" s="37">
        <v>2932.82</v>
      </c>
      <c r="H110" s="37">
        <v>350.19</v>
      </c>
      <c r="I110" s="36"/>
      <c r="J110" s="42">
        <v>1696.83</v>
      </c>
      <c r="K110" s="42">
        <v>722.69</v>
      </c>
      <c r="L110" s="42">
        <v>974.14</v>
      </c>
      <c r="M110" s="36">
        <v>345.15</v>
      </c>
      <c r="N110" s="42">
        <v>151.77</v>
      </c>
      <c r="O110" s="42">
        <v>193.38</v>
      </c>
      <c r="P110" s="50">
        <v>1237</v>
      </c>
      <c r="Q110" s="53">
        <v>6046</v>
      </c>
      <c r="R110" s="53">
        <v>10424.2</v>
      </c>
    </row>
    <row r="111" s="4" customFormat="1" ht="26" hidden="1" customHeight="1" spans="1:18">
      <c r="A111" s="39" t="s">
        <v>208</v>
      </c>
      <c r="B111" s="35">
        <v>85</v>
      </c>
      <c r="C111" s="40" t="s">
        <v>209</v>
      </c>
      <c r="D111" s="36">
        <f t="shared" si="32"/>
        <v>25100.62</v>
      </c>
      <c r="E111" s="37">
        <v>7867.29</v>
      </c>
      <c r="F111" s="37">
        <v>5442.86</v>
      </c>
      <c r="G111" s="37">
        <v>2091.77</v>
      </c>
      <c r="H111" s="37">
        <v>332.66</v>
      </c>
      <c r="I111" s="36"/>
      <c r="J111" s="42">
        <v>1943.66</v>
      </c>
      <c r="K111" s="42">
        <v>906.59</v>
      </c>
      <c r="L111" s="42">
        <v>1037.07</v>
      </c>
      <c r="M111" s="36">
        <v>392.79</v>
      </c>
      <c r="N111" s="42">
        <v>186.03</v>
      </c>
      <c r="O111" s="42">
        <v>206.76</v>
      </c>
      <c r="P111" s="50">
        <v>998</v>
      </c>
      <c r="Q111" s="53">
        <v>4824</v>
      </c>
      <c r="R111" s="53">
        <v>9074.88</v>
      </c>
    </row>
    <row r="112" s="4" customFormat="1" ht="26" hidden="1" customHeight="1" spans="1:18">
      <c r="A112" s="39" t="s">
        <v>210</v>
      </c>
      <c r="B112" s="35">
        <v>86</v>
      </c>
      <c r="C112" s="40" t="s">
        <v>211</v>
      </c>
      <c r="D112" s="36">
        <f t="shared" si="32"/>
        <v>43527.02</v>
      </c>
      <c r="E112" s="37">
        <v>13688.38</v>
      </c>
      <c r="F112" s="37">
        <v>8943.06</v>
      </c>
      <c r="G112" s="37">
        <v>4072.61</v>
      </c>
      <c r="H112" s="37">
        <v>672.71</v>
      </c>
      <c r="I112" s="36"/>
      <c r="J112" s="42">
        <v>3622.86</v>
      </c>
      <c r="K112" s="42">
        <v>1578.04</v>
      </c>
      <c r="L112" s="42">
        <v>2044.82</v>
      </c>
      <c r="M112" s="36">
        <v>730.63</v>
      </c>
      <c r="N112" s="42">
        <v>322.93</v>
      </c>
      <c r="O112" s="42">
        <v>407.7</v>
      </c>
      <c r="P112" s="50">
        <v>1590</v>
      </c>
      <c r="Q112" s="53">
        <v>9802</v>
      </c>
      <c r="R112" s="53">
        <v>14093.15</v>
      </c>
    </row>
    <row r="113" s="4" customFormat="1" ht="26" hidden="1" customHeight="1" spans="1:18">
      <c r="A113" s="39" t="s">
        <v>212</v>
      </c>
      <c r="B113" s="35">
        <v>87</v>
      </c>
      <c r="C113" s="40" t="s">
        <v>213</v>
      </c>
      <c r="D113" s="36">
        <f t="shared" si="32"/>
        <v>17747.72</v>
      </c>
      <c r="E113" s="37">
        <v>6086.19</v>
      </c>
      <c r="F113" s="37">
        <v>4077.12</v>
      </c>
      <c r="G113" s="37">
        <v>1698.49</v>
      </c>
      <c r="H113" s="37">
        <v>310.58</v>
      </c>
      <c r="I113" s="36"/>
      <c r="J113" s="42">
        <v>1899.94</v>
      </c>
      <c r="K113" s="42">
        <v>1003.6</v>
      </c>
      <c r="L113" s="42">
        <v>896.34</v>
      </c>
      <c r="M113" s="36">
        <v>369.17</v>
      </c>
      <c r="N113" s="42">
        <v>197.5</v>
      </c>
      <c r="O113" s="42">
        <v>171.67</v>
      </c>
      <c r="P113" s="50">
        <v>982</v>
      </c>
      <c r="Q113" s="53">
        <v>2501</v>
      </c>
      <c r="R113" s="53">
        <v>5909.42</v>
      </c>
    </row>
    <row r="114" s="4" customFormat="1" ht="26" hidden="1" customHeight="1" spans="1:18">
      <c r="A114" s="39" t="s">
        <v>214</v>
      </c>
      <c r="B114" s="35">
        <v>88</v>
      </c>
      <c r="C114" s="40" t="s">
        <v>215</v>
      </c>
      <c r="D114" s="36">
        <f t="shared" si="32"/>
        <v>19646.95</v>
      </c>
      <c r="E114" s="37">
        <v>6752.92</v>
      </c>
      <c r="F114" s="37">
        <v>4488.22</v>
      </c>
      <c r="G114" s="37">
        <v>1863.34</v>
      </c>
      <c r="H114" s="37">
        <v>401.36</v>
      </c>
      <c r="I114" s="36"/>
      <c r="J114" s="42">
        <v>1595.02</v>
      </c>
      <c r="K114" s="42">
        <v>673</v>
      </c>
      <c r="L114" s="42">
        <v>922.02</v>
      </c>
      <c r="M114" s="36">
        <v>325.83</v>
      </c>
      <c r="N114" s="42">
        <v>139.4</v>
      </c>
      <c r="O114" s="42">
        <v>186.43</v>
      </c>
      <c r="P114" s="50">
        <v>1254</v>
      </c>
      <c r="Q114" s="53">
        <v>2935</v>
      </c>
      <c r="R114" s="53">
        <v>6784.18</v>
      </c>
    </row>
    <row r="115" s="4" customFormat="1" ht="26" hidden="1" customHeight="1" spans="1:18">
      <c r="A115" s="39" t="s">
        <v>216</v>
      </c>
      <c r="B115" s="35">
        <v>89</v>
      </c>
      <c r="C115" s="40" t="s">
        <v>217</v>
      </c>
      <c r="D115" s="36">
        <f t="shared" si="32"/>
        <v>7990.21</v>
      </c>
      <c r="E115" s="37">
        <v>2776.32</v>
      </c>
      <c r="F115" s="37">
        <v>1828.14</v>
      </c>
      <c r="G115" s="37">
        <v>797.98</v>
      </c>
      <c r="H115" s="37">
        <v>150.2</v>
      </c>
      <c r="I115" s="36"/>
      <c r="J115" s="42">
        <v>811.16</v>
      </c>
      <c r="K115" s="42">
        <v>427.86</v>
      </c>
      <c r="L115" s="42">
        <v>383.3</v>
      </c>
      <c r="M115" s="36">
        <v>155.27</v>
      </c>
      <c r="N115" s="42">
        <v>83.23</v>
      </c>
      <c r="O115" s="42">
        <v>72.04</v>
      </c>
      <c r="P115" s="50">
        <v>943</v>
      </c>
      <c r="Q115" s="53">
        <v>603</v>
      </c>
      <c r="R115" s="53">
        <v>2701.46</v>
      </c>
    </row>
    <row r="116" s="4" customFormat="1" ht="26" hidden="1" customHeight="1" spans="1:18">
      <c r="A116" s="39" t="s">
        <v>218</v>
      </c>
      <c r="B116" s="35">
        <v>90</v>
      </c>
      <c r="C116" s="40" t="s">
        <v>219</v>
      </c>
      <c r="D116" s="36">
        <f t="shared" si="32"/>
        <v>16409.04</v>
      </c>
      <c r="E116" s="37">
        <v>5498.48</v>
      </c>
      <c r="F116" s="37">
        <v>3711.73</v>
      </c>
      <c r="G116" s="37">
        <v>1541.83</v>
      </c>
      <c r="H116" s="37">
        <v>244.92</v>
      </c>
      <c r="I116" s="36"/>
      <c r="J116" s="42">
        <v>1273.19</v>
      </c>
      <c r="K116" s="42">
        <v>575.03</v>
      </c>
      <c r="L116" s="42">
        <v>698.16</v>
      </c>
      <c r="M116" s="36">
        <v>249.62</v>
      </c>
      <c r="N116" s="42">
        <v>116.15</v>
      </c>
      <c r="O116" s="42">
        <v>133.47</v>
      </c>
      <c r="P116" s="50">
        <v>1211</v>
      </c>
      <c r="Q116" s="53">
        <v>2552</v>
      </c>
      <c r="R116" s="53">
        <v>5624.75</v>
      </c>
    </row>
    <row r="117" s="4" customFormat="1" ht="26" hidden="1" customHeight="1" spans="1:18">
      <c r="A117" s="39" t="s">
        <v>220</v>
      </c>
      <c r="B117" s="35">
        <v>91</v>
      </c>
      <c r="C117" s="40" t="s">
        <v>221</v>
      </c>
      <c r="D117" s="36">
        <f t="shared" si="32"/>
        <v>2055.54</v>
      </c>
      <c r="E117" s="37">
        <v>629.66</v>
      </c>
      <c r="F117" s="37">
        <v>412.66</v>
      </c>
      <c r="G117" s="37">
        <v>197.82</v>
      </c>
      <c r="H117" s="37">
        <v>19.18</v>
      </c>
      <c r="I117" s="36"/>
      <c r="J117" s="42">
        <v>166.18</v>
      </c>
      <c r="K117" s="42">
        <v>83.34</v>
      </c>
      <c r="L117" s="42">
        <v>82.84</v>
      </c>
      <c r="M117" s="36">
        <v>31.88</v>
      </c>
      <c r="N117" s="42">
        <v>16.29</v>
      </c>
      <c r="O117" s="42">
        <v>15.59</v>
      </c>
      <c r="P117" s="50">
        <v>612</v>
      </c>
      <c r="Q117" s="53">
        <v>59</v>
      </c>
      <c r="R117" s="53">
        <v>556.82</v>
      </c>
    </row>
    <row r="118" s="4" customFormat="1" ht="26" hidden="1" customHeight="1" spans="1:18">
      <c r="A118" s="39" t="s">
        <v>222</v>
      </c>
      <c r="B118" s="35">
        <v>92</v>
      </c>
      <c r="C118" s="40" t="s">
        <v>223</v>
      </c>
      <c r="D118" s="36">
        <f t="shared" si="32"/>
        <v>179.52</v>
      </c>
      <c r="E118" s="37">
        <v>153.39</v>
      </c>
      <c r="F118" s="37">
        <v>0.85</v>
      </c>
      <c r="G118" s="37">
        <v>50.82</v>
      </c>
      <c r="H118" s="37">
        <v>101.72</v>
      </c>
      <c r="I118" s="36"/>
      <c r="J118" s="42">
        <v>21.6</v>
      </c>
      <c r="K118" s="42"/>
      <c r="L118" s="42">
        <v>21.6</v>
      </c>
      <c r="M118" s="36">
        <v>4.53</v>
      </c>
      <c r="N118" s="42"/>
      <c r="O118" s="42">
        <v>4.53</v>
      </c>
      <c r="P118" s="50"/>
      <c r="Q118" s="36"/>
      <c r="R118" s="36"/>
    </row>
    <row r="119" s="3" customFormat="1" ht="26" hidden="1" customHeight="1" spans="1:18">
      <c r="A119" s="29"/>
      <c r="B119" s="32"/>
      <c r="C119" s="33" t="s">
        <v>224</v>
      </c>
      <c r="D119" s="38">
        <f>SUM(D120:D131)</f>
        <v>53313.42</v>
      </c>
      <c r="E119" s="38">
        <f>SUM(E120:E131)</f>
        <v>34363.01</v>
      </c>
      <c r="F119" s="38">
        <f t="shared" ref="F119:H119" si="33">SUM(F120:F131)</f>
        <v>20490.53</v>
      </c>
      <c r="G119" s="38">
        <f t="shared" si="33"/>
        <v>12370.62</v>
      </c>
      <c r="H119" s="38">
        <f t="shared" si="33"/>
        <v>1501.86</v>
      </c>
      <c r="I119" s="38">
        <f t="shared" ref="I119:R119" si="34">SUM(I120:I131)</f>
        <v>0</v>
      </c>
      <c r="J119" s="38">
        <f t="shared" si="34"/>
        <v>5140.2</v>
      </c>
      <c r="K119" s="38">
        <v>2222.6</v>
      </c>
      <c r="L119" s="38">
        <v>2917.6</v>
      </c>
      <c r="M119" s="38">
        <v>755.35</v>
      </c>
      <c r="N119" s="38">
        <v>326.82</v>
      </c>
      <c r="O119" s="38">
        <f t="shared" si="34"/>
        <v>428.53</v>
      </c>
      <c r="P119" s="38">
        <f t="shared" si="34"/>
        <v>7619</v>
      </c>
      <c r="Q119" s="38">
        <f t="shared" si="34"/>
        <v>4492</v>
      </c>
      <c r="R119" s="38">
        <f t="shared" si="34"/>
        <v>943.86</v>
      </c>
    </row>
    <row r="120" s="4" customFormat="1" ht="26" hidden="1" customHeight="1" spans="1:18">
      <c r="A120" s="57" t="s">
        <v>225</v>
      </c>
      <c r="B120" s="35">
        <v>93</v>
      </c>
      <c r="C120" s="40" t="s">
        <v>226</v>
      </c>
      <c r="D120" s="36">
        <f t="shared" ref="D120:D131" si="35">E120+I120+J120+M120+P120+Q120+R120</f>
        <v>11150.02</v>
      </c>
      <c r="E120" s="37">
        <v>8372.19</v>
      </c>
      <c r="F120" s="37">
        <v>5069.01</v>
      </c>
      <c r="G120" s="37">
        <v>2889.12</v>
      </c>
      <c r="H120" s="37">
        <v>414.06</v>
      </c>
      <c r="I120" s="36"/>
      <c r="J120" s="42">
        <v>833.35</v>
      </c>
      <c r="K120" s="42">
        <v>509.94</v>
      </c>
      <c r="L120" s="42">
        <v>323.41</v>
      </c>
      <c r="M120" s="50">
        <v>122.48</v>
      </c>
      <c r="N120" s="42">
        <v>74.98</v>
      </c>
      <c r="O120" s="42">
        <v>47.5</v>
      </c>
      <c r="P120" s="50">
        <v>0</v>
      </c>
      <c r="Q120" s="36">
        <v>1822</v>
      </c>
      <c r="R120" s="36"/>
    </row>
    <row r="121" s="4" customFormat="1" ht="26" hidden="1" customHeight="1" spans="1:18">
      <c r="A121" s="39" t="s">
        <v>227</v>
      </c>
      <c r="B121" s="35">
        <v>94</v>
      </c>
      <c r="C121" s="40" t="s">
        <v>228</v>
      </c>
      <c r="D121" s="36">
        <f t="shared" si="35"/>
        <v>2052.6</v>
      </c>
      <c r="E121" s="37">
        <v>1733.17</v>
      </c>
      <c r="F121" s="37">
        <v>842.86</v>
      </c>
      <c r="G121" s="37">
        <v>838.98</v>
      </c>
      <c r="H121" s="37">
        <v>51.33</v>
      </c>
      <c r="I121" s="36"/>
      <c r="J121" s="42">
        <v>209.62</v>
      </c>
      <c r="K121" s="42">
        <v>84.18</v>
      </c>
      <c r="L121" s="42">
        <v>125.44</v>
      </c>
      <c r="M121" s="50">
        <v>30.81</v>
      </c>
      <c r="N121" s="42">
        <v>12.38</v>
      </c>
      <c r="O121" s="42">
        <v>18.43</v>
      </c>
      <c r="P121" s="50">
        <v>0</v>
      </c>
      <c r="Q121" s="36">
        <v>79</v>
      </c>
      <c r="R121" s="36"/>
    </row>
    <row r="122" s="4" customFormat="1" ht="26" hidden="1" customHeight="1" spans="1:18">
      <c r="A122" s="39" t="s">
        <v>229</v>
      </c>
      <c r="B122" s="35">
        <v>95</v>
      </c>
      <c r="C122" s="40" t="s">
        <v>230</v>
      </c>
      <c r="D122" s="36">
        <f t="shared" si="35"/>
        <v>556.64</v>
      </c>
      <c r="E122" s="37">
        <v>448.35</v>
      </c>
      <c r="F122" s="37">
        <v>247.1</v>
      </c>
      <c r="G122" s="37">
        <v>184.46</v>
      </c>
      <c r="H122" s="37">
        <v>16.79</v>
      </c>
      <c r="I122" s="36"/>
      <c r="J122" s="42">
        <v>81.34</v>
      </c>
      <c r="K122" s="42">
        <v>45.98</v>
      </c>
      <c r="L122" s="42">
        <v>35.36</v>
      </c>
      <c r="M122" s="50">
        <v>11.95</v>
      </c>
      <c r="N122" s="42">
        <v>6.76</v>
      </c>
      <c r="O122" s="42">
        <v>5.19</v>
      </c>
      <c r="P122" s="50">
        <v>0</v>
      </c>
      <c r="Q122" s="36">
        <v>15</v>
      </c>
      <c r="R122" s="36"/>
    </row>
    <row r="123" s="4" customFormat="1" ht="26" hidden="1" customHeight="1" spans="1:18">
      <c r="A123" s="39" t="s">
        <v>231</v>
      </c>
      <c r="B123" s="35">
        <v>96</v>
      </c>
      <c r="C123" s="40" t="s">
        <v>232</v>
      </c>
      <c r="D123" s="36">
        <f t="shared" si="35"/>
        <v>9332.78</v>
      </c>
      <c r="E123" s="37">
        <v>5515.52</v>
      </c>
      <c r="F123" s="37">
        <v>3377.54</v>
      </c>
      <c r="G123" s="37">
        <v>1913.92</v>
      </c>
      <c r="H123" s="37">
        <v>224.06</v>
      </c>
      <c r="I123" s="36"/>
      <c r="J123" s="42">
        <v>789.27</v>
      </c>
      <c r="K123" s="42">
        <v>350.02</v>
      </c>
      <c r="L123" s="42">
        <v>439.25</v>
      </c>
      <c r="M123" s="50">
        <v>115.99</v>
      </c>
      <c r="N123" s="42">
        <v>51.47</v>
      </c>
      <c r="O123" s="42">
        <v>64.52</v>
      </c>
      <c r="P123" s="50">
        <v>1018</v>
      </c>
      <c r="Q123" s="36">
        <v>1894</v>
      </c>
      <c r="R123" s="36"/>
    </row>
    <row r="124" s="4" customFormat="1" ht="26" hidden="1" customHeight="1" spans="1:18">
      <c r="A124" s="39" t="s">
        <v>233</v>
      </c>
      <c r="B124" s="35">
        <v>97</v>
      </c>
      <c r="C124" s="40" t="s">
        <v>234</v>
      </c>
      <c r="D124" s="36">
        <f t="shared" si="35"/>
        <v>2958.68</v>
      </c>
      <c r="E124" s="37">
        <v>1949.61</v>
      </c>
      <c r="F124" s="37">
        <v>1146.34</v>
      </c>
      <c r="G124" s="37">
        <v>686.73</v>
      </c>
      <c r="H124" s="37">
        <v>116.54</v>
      </c>
      <c r="I124" s="36"/>
      <c r="J124" s="42">
        <v>285.31</v>
      </c>
      <c r="K124" s="42">
        <v>116.68</v>
      </c>
      <c r="L124" s="42">
        <v>168.63</v>
      </c>
      <c r="M124" s="50">
        <v>41.93</v>
      </c>
      <c r="N124" s="42">
        <v>17.16</v>
      </c>
      <c r="O124" s="42">
        <v>24.77</v>
      </c>
      <c r="P124" s="50">
        <v>370</v>
      </c>
      <c r="Q124" s="36"/>
      <c r="R124" s="53">
        <v>311.83</v>
      </c>
    </row>
    <row r="125" s="4" customFormat="1" ht="26" hidden="1" customHeight="1" spans="1:18">
      <c r="A125" s="39" t="s">
        <v>235</v>
      </c>
      <c r="B125" s="35">
        <v>98</v>
      </c>
      <c r="C125" s="40" t="s">
        <v>236</v>
      </c>
      <c r="D125" s="36">
        <f t="shared" si="35"/>
        <v>5797.54</v>
      </c>
      <c r="E125" s="37">
        <v>3157.46</v>
      </c>
      <c r="F125" s="37">
        <v>1845.83</v>
      </c>
      <c r="G125" s="37">
        <v>1143.81</v>
      </c>
      <c r="H125" s="37">
        <v>167.82</v>
      </c>
      <c r="I125" s="36"/>
      <c r="J125" s="42">
        <v>605.16</v>
      </c>
      <c r="K125" s="42">
        <v>224.89</v>
      </c>
      <c r="L125" s="42">
        <v>380.27</v>
      </c>
      <c r="M125" s="50">
        <v>88.92</v>
      </c>
      <c r="N125" s="42">
        <v>33.07</v>
      </c>
      <c r="O125" s="42">
        <v>55.85</v>
      </c>
      <c r="P125" s="50">
        <v>1872</v>
      </c>
      <c r="Q125" s="36">
        <v>74</v>
      </c>
      <c r="R125" s="36"/>
    </row>
    <row r="126" s="4" customFormat="1" ht="26" hidden="1" customHeight="1" spans="1:18">
      <c r="A126" s="39" t="s">
        <v>237</v>
      </c>
      <c r="B126" s="35">
        <v>99</v>
      </c>
      <c r="C126" s="40" t="s">
        <v>238</v>
      </c>
      <c r="D126" s="36">
        <f t="shared" si="35"/>
        <v>4902.07</v>
      </c>
      <c r="E126" s="37">
        <v>2629.32</v>
      </c>
      <c r="F126" s="37">
        <v>1559.15</v>
      </c>
      <c r="G126" s="37">
        <v>971.26</v>
      </c>
      <c r="H126" s="37">
        <v>98.91</v>
      </c>
      <c r="I126" s="36"/>
      <c r="J126" s="42">
        <v>570.87</v>
      </c>
      <c r="K126" s="42">
        <v>182.53</v>
      </c>
      <c r="L126" s="42">
        <v>388.34</v>
      </c>
      <c r="M126" s="50">
        <v>83.88</v>
      </c>
      <c r="N126" s="42">
        <v>26.84</v>
      </c>
      <c r="O126" s="42">
        <v>57.04</v>
      </c>
      <c r="P126" s="50">
        <v>1550</v>
      </c>
      <c r="Q126" s="36">
        <v>68</v>
      </c>
      <c r="R126" s="36"/>
    </row>
    <row r="127" s="4" customFormat="1" ht="26" hidden="1" customHeight="1" spans="1:18">
      <c r="A127" s="39" t="s">
        <v>239</v>
      </c>
      <c r="B127" s="35">
        <v>100</v>
      </c>
      <c r="C127" s="40" t="s">
        <v>240</v>
      </c>
      <c r="D127" s="36">
        <f t="shared" si="35"/>
        <v>5963.95</v>
      </c>
      <c r="E127" s="37">
        <v>3917.27</v>
      </c>
      <c r="F127" s="37">
        <v>2309.83</v>
      </c>
      <c r="G127" s="37">
        <v>1471.73</v>
      </c>
      <c r="H127" s="37">
        <v>135.71</v>
      </c>
      <c r="I127" s="36"/>
      <c r="J127" s="42">
        <v>659.74</v>
      </c>
      <c r="K127" s="42">
        <v>254.04</v>
      </c>
      <c r="L127" s="42">
        <v>405.7</v>
      </c>
      <c r="M127" s="50">
        <v>96.94</v>
      </c>
      <c r="N127" s="42">
        <v>37.35</v>
      </c>
      <c r="O127" s="42">
        <v>59.59</v>
      </c>
      <c r="P127" s="50">
        <v>802</v>
      </c>
      <c r="Q127" s="36">
        <v>488</v>
      </c>
      <c r="R127" s="36"/>
    </row>
    <row r="128" s="4" customFormat="1" ht="26" hidden="1" customHeight="1" spans="1:18">
      <c r="A128" s="39" t="s">
        <v>241</v>
      </c>
      <c r="B128" s="35">
        <v>101</v>
      </c>
      <c r="C128" s="40" t="s">
        <v>242</v>
      </c>
      <c r="D128" s="36">
        <f t="shared" si="35"/>
        <v>3613.46</v>
      </c>
      <c r="E128" s="37">
        <v>2033.11</v>
      </c>
      <c r="F128" s="37">
        <v>1291.27</v>
      </c>
      <c r="G128" s="37">
        <v>655.78</v>
      </c>
      <c r="H128" s="37">
        <v>86.06</v>
      </c>
      <c r="I128" s="36"/>
      <c r="J128" s="42">
        <v>282.33</v>
      </c>
      <c r="K128" s="42">
        <v>123.98</v>
      </c>
      <c r="L128" s="42">
        <v>158.35</v>
      </c>
      <c r="M128" s="56">
        <v>41.49</v>
      </c>
      <c r="N128" s="42">
        <v>18.23</v>
      </c>
      <c r="O128" s="42">
        <v>23.26</v>
      </c>
      <c r="P128" s="56">
        <v>900</v>
      </c>
      <c r="Q128" s="36">
        <v>52</v>
      </c>
      <c r="R128" s="53">
        <v>304.53</v>
      </c>
    </row>
    <row r="129" s="4" customFormat="1" ht="26" hidden="1" customHeight="1" spans="1:18">
      <c r="A129" s="39" t="s">
        <v>243</v>
      </c>
      <c r="B129" s="35">
        <v>102</v>
      </c>
      <c r="C129" s="40" t="s">
        <v>244</v>
      </c>
      <c r="D129" s="36">
        <f t="shared" si="35"/>
        <v>3469.72</v>
      </c>
      <c r="E129" s="37">
        <v>2387.43</v>
      </c>
      <c r="F129" s="37">
        <v>1440.6</v>
      </c>
      <c r="G129" s="37">
        <v>839.35</v>
      </c>
      <c r="H129" s="37">
        <v>107.48</v>
      </c>
      <c r="I129" s="36"/>
      <c r="J129" s="42">
        <v>463.22</v>
      </c>
      <c r="K129" s="42">
        <v>177</v>
      </c>
      <c r="L129" s="42">
        <v>286.22</v>
      </c>
      <c r="M129" s="50">
        <v>68.07</v>
      </c>
      <c r="N129" s="42">
        <v>26.03</v>
      </c>
      <c r="O129" s="42">
        <v>42.04</v>
      </c>
      <c r="P129" s="50">
        <v>551</v>
      </c>
      <c r="Q129" s="36"/>
      <c r="R129" s="36"/>
    </row>
    <row r="130" s="4" customFormat="1" ht="26" hidden="1" customHeight="1" spans="1:18">
      <c r="A130" s="39" t="s">
        <v>245</v>
      </c>
      <c r="B130" s="35">
        <v>103</v>
      </c>
      <c r="C130" s="40" t="s">
        <v>246</v>
      </c>
      <c r="D130" s="36">
        <f t="shared" si="35"/>
        <v>3515.96</v>
      </c>
      <c r="E130" s="36">
        <v>2219.58</v>
      </c>
      <c r="F130" s="37">
        <v>1361</v>
      </c>
      <c r="G130" s="37">
        <v>775.48</v>
      </c>
      <c r="H130" s="37">
        <v>83.1</v>
      </c>
      <c r="I130" s="36"/>
      <c r="J130" s="42">
        <v>359.99</v>
      </c>
      <c r="K130" s="42">
        <v>153.36</v>
      </c>
      <c r="L130" s="42">
        <v>206.63</v>
      </c>
      <c r="M130" s="50">
        <v>52.89</v>
      </c>
      <c r="N130" s="42">
        <v>22.55</v>
      </c>
      <c r="O130" s="42">
        <v>30.34</v>
      </c>
      <c r="P130" s="50">
        <v>556</v>
      </c>
      <c r="Q130" s="36"/>
      <c r="R130" s="53">
        <v>327.5</v>
      </c>
    </row>
    <row r="131" s="4" customFormat="1" ht="26" hidden="1" customHeight="1" spans="1:18">
      <c r="A131" s="39" t="s">
        <v>247</v>
      </c>
      <c r="B131" s="35">
        <v>104</v>
      </c>
      <c r="C131" s="40" t="s">
        <v>248</v>
      </c>
      <c r="D131" s="36">
        <f t="shared" si="35"/>
        <v>0</v>
      </c>
      <c r="E131" s="37"/>
      <c r="F131" s="37"/>
      <c r="G131" s="37"/>
      <c r="H131" s="37"/>
      <c r="I131" s="36"/>
      <c r="J131" s="42"/>
      <c r="K131" s="42"/>
      <c r="L131" s="42"/>
      <c r="M131" s="42"/>
      <c r="N131" s="42"/>
      <c r="O131" s="42"/>
      <c r="P131" s="42"/>
      <c r="Q131" s="36"/>
      <c r="R131" s="36"/>
    </row>
    <row r="132" s="3" customFormat="1" ht="26" hidden="1" customHeight="1" spans="1:18">
      <c r="A132" s="29"/>
      <c r="B132" s="32"/>
      <c r="C132" s="33" t="s">
        <v>249</v>
      </c>
      <c r="D132" s="38">
        <f>SUM(D133:D140)</f>
        <v>13391.63</v>
      </c>
      <c r="E132" s="38">
        <f>SUM(E133:E140)</f>
        <v>8334.19</v>
      </c>
      <c r="F132" s="38">
        <f t="shared" ref="F132:H132" si="36">SUM(F133:F140)</f>
        <v>4881.03</v>
      </c>
      <c r="G132" s="38">
        <f t="shared" si="36"/>
        <v>3132.67</v>
      </c>
      <c r="H132" s="38">
        <f t="shared" si="36"/>
        <v>320.49</v>
      </c>
      <c r="I132" s="38">
        <f t="shared" ref="I132:R132" si="37">SUM(I133:I140)</f>
        <v>0</v>
      </c>
      <c r="J132" s="38">
        <f t="shared" si="37"/>
        <v>1072.08</v>
      </c>
      <c r="K132" s="38">
        <v>528.87</v>
      </c>
      <c r="L132" s="38">
        <v>543.21</v>
      </c>
      <c r="M132" s="38">
        <v>157.57</v>
      </c>
      <c r="N132" s="38">
        <v>77.78</v>
      </c>
      <c r="O132" s="38">
        <f t="shared" si="37"/>
        <v>79.79</v>
      </c>
      <c r="P132" s="38">
        <f t="shared" si="37"/>
        <v>3592</v>
      </c>
      <c r="Q132" s="38">
        <f t="shared" si="37"/>
        <v>0</v>
      </c>
      <c r="R132" s="38">
        <f t="shared" si="37"/>
        <v>235.79</v>
      </c>
    </row>
    <row r="133" s="4" customFormat="1" ht="26" hidden="1" customHeight="1" spans="1:18">
      <c r="A133" s="39" t="s">
        <v>250</v>
      </c>
      <c r="B133" s="35">
        <v>105</v>
      </c>
      <c r="C133" s="40" t="s">
        <v>251</v>
      </c>
      <c r="D133" s="36">
        <f t="shared" ref="D133:D140" si="38">E133+I133+J133+M133+P133+Q133+R133</f>
        <v>1797.02</v>
      </c>
      <c r="E133" s="37">
        <v>1597.74</v>
      </c>
      <c r="F133" s="37">
        <v>734.94</v>
      </c>
      <c r="G133" s="37">
        <v>528.92</v>
      </c>
      <c r="H133" s="37">
        <v>22.38</v>
      </c>
      <c r="I133" s="36"/>
      <c r="J133" s="42">
        <v>173.75</v>
      </c>
      <c r="K133" s="42">
        <v>75.63</v>
      </c>
      <c r="L133" s="42">
        <v>98.12</v>
      </c>
      <c r="M133" s="36">
        <v>25.53</v>
      </c>
      <c r="N133" s="42">
        <v>11.12</v>
      </c>
      <c r="O133" s="42">
        <v>14.41</v>
      </c>
      <c r="P133" s="50"/>
      <c r="Q133" s="36"/>
      <c r="R133" s="36"/>
    </row>
    <row r="134" s="4" customFormat="1" ht="26" hidden="1" customHeight="1" spans="1:18">
      <c r="A134" s="39" t="s">
        <v>252</v>
      </c>
      <c r="B134" s="35">
        <v>106</v>
      </c>
      <c r="C134" s="40" t="s">
        <v>253</v>
      </c>
      <c r="D134" s="36">
        <f t="shared" si="38"/>
        <v>2637.22</v>
      </c>
      <c r="E134" s="37">
        <v>491.62</v>
      </c>
      <c r="F134" s="37">
        <v>1032.3</v>
      </c>
      <c r="G134" s="37">
        <v>708.23</v>
      </c>
      <c r="H134" s="37">
        <v>45.18</v>
      </c>
      <c r="I134" s="36"/>
      <c r="J134" s="42">
        <v>228.95</v>
      </c>
      <c r="K134" s="42">
        <v>115.82</v>
      </c>
      <c r="L134" s="42">
        <v>113.13</v>
      </c>
      <c r="M134" s="36">
        <v>33.65</v>
      </c>
      <c r="N134" s="42">
        <v>17.03</v>
      </c>
      <c r="O134" s="42">
        <v>16.62</v>
      </c>
      <c r="P134" s="50">
        <v>1883</v>
      </c>
      <c r="Q134" s="36"/>
      <c r="R134" s="36"/>
    </row>
    <row r="135" s="4" customFormat="1" ht="26" hidden="1" customHeight="1" spans="1:18">
      <c r="A135" s="39" t="s">
        <v>254</v>
      </c>
      <c r="B135" s="35">
        <v>107</v>
      </c>
      <c r="C135" s="40" t="s">
        <v>255</v>
      </c>
      <c r="D135" s="36">
        <f t="shared" si="38"/>
        <v>2162.48</v>
      </c>
      <c r="E135" s="37">
        <v>1587.89</v>
      </c>
      <c r="F135" s="37">
        <v>926.9</v>
      </c>
      <c r="G135" s="37">
        <v>597.78</v>
      </c>
      <c r="H135" s="37">
        <v>73.06</v>
      </c>
      <c r="I135" s="36"/>
      <c r="J135" s="42">
        <v>198.43</v>
      </c>
      <c r="K135" s="42">
        <v>94.94</v>
      </c>
      <c r="L135" s="42">
        <v>103.49</v>
      </c>
      <c r="M135" s="36">
        <v>29.16</v>
      </c>
      <c r="N135" s="42">
        <v>13.96</v>
      </c>
      <c r="O135" s="42">
        <v>15.2</v>
      </c>
      <c r="P135" s="50">
        <v>347</v>
      </c>
      <c r="Q135" s="36"/>
      <c r="R135" s="36"/>
    </row>
    <row r="136" s="4" customFormat="1" ht="26" hidden="1" customHeight="1" spans="1:18">
      <c r="A136" s="39" t="s">
        <v>256</v>
      </c>
      <c r="B136" s="35">
        <v>108</v>
      </c>
      <c r="C136" s="40" t="s">
        <v>257</v>
      </c>
      <c r="D136" s="36">
        <f t="shared" si="38"/>
        <v>312.17</v>
      </c>
      <c r="E136" s="37">
        <v>63.07</v>
      </c>
      <c r="F136" s="37">
        <v>896.73</v>
      </c>
      <c r="G136" s="37">
        <v>639.3</v>
      </c>
      <c r="H136" s="37">
        <v>51.86</v>
      </c>
      <c r="I136" s="36"/>
      <c r="J136" s="42">
        <v>217.17</v>
      </c>
      <c r="K136" s="42">
        <v>108.89</v>
      </c>
      <c r="L136" s="42">
        <v>108.28</v>
      </c>
      <c r="M136" s="36">
        <v>31.93</v>
      </c>
      <c r="N136" s="42">
        <v>16.02</v>
      </c>
      <c r="O136" s="42">
        <v>15.91</v>
      </c>
      <c r="P136" s="36"/>
      <c r="Q136" s="36"/>
      <c r="R136" s="36"/>
    </row>
    <row r="137" s="4" customFormat="1" ht="26" hidden="1" customHeight="1" spans="1:18">
      <c r="A137" s="39" t="s">
        <v>258</v>
      </c>
      <c r="B137" s="35">
        <v>109</v>
      </c>
      <c r="C137" s="40" t="s">
        <v>259</v>
      </c>
      <c r="D137" s="36">
        <f t="shared" si="38"/>
        <v>2157.03</v>
      </c>
      <c r="E137" s="37">
        <v>1286.24</v>
      </c>
      <c r="F137" s="37">
        <v>657.73</v>
      </c>
      <c r="G137" s="37">
        <v>359.33</v>
      </c>
      <c r="H137" s="37">
        <v>36.32</v>
      </c>
      <c r="I137" s="36"/>
      <c r="J137" s="42">
        <v>138.25</v>
      </c>
      <c r="K137" s="42">
        <v>72.59</v>
      </c>
      <c r="L137" s="42">
        <v>65.66</v>
      </c>
      <c r="M137" s="36">
        <v>20.31</v>
      </c>
      <c r="N137" s="42">
        <v>10.67</v>
      </c>
      <c r="O137" s="42">
        <v>9.64</v>
      </c>
      <c r="P137" s="50">
        <v>550</v>
      </c>
      <c r="Q137" s="36"/>
      <c r="R137" s="53">
        <v>162.23</v>
      </c>
    </row>
    <row r="138" s="4" customFormat="1" ht="26" hidden="1" customHeight="1" spans="1:18">
      <c r="A138" s="39" t="s">
        <v>260</v>
      </c>
      <c r="B138" s="35">
        <v>110</v>
      </c>
      <c r="C138" s="40" t="s">
        <v>261</v>
      </c>
      <c r="D138" s="36">
        <f t="shared" si="38"/>
        <v>1861.06</v>
      </c>
      <c r="E138" s="37">
        <v>1053.38</v>
      </c>
      <c r="F138" s="37">
        <v>302.73</v>
      </c>
      <c r="G138" s="37">
        <v>153.38</v>
      </c>
      <c r="H138" s="37">
        <v>12.43</v>
      </c>
      <c r="I138" s="36"/>
      <c r="J138" s="42">
        <v>62.87</v>
      </c>
      <c r="K138" s="42">
        <v>30.42</v>
      </c>
      <c r="L138" s="42">
        <v>32.45</v>
      </c>
      <c r="M138" s="36">
        <v>9.25</v>
      </c>
      <c r="N138" s="42">
        <v>4.48</v>
      </c>
      <c r="O138" s="42">
        <v>4.77</v>
      </c>
      <c r="P138" s="50">
        <v>662</v>
      </c>
      <c r="Q138" s="36"/>
      <c r="R138" s="53">
        <v>73.56</v>
      </c>
    </row>
    <row r="139" s="4" customFormat="1" ht="26" hidden="1" customHeight="1" spans="1:18">
      <c r="A139" s="39" t="s">
        <v>262</v>
      </c>
      <c r="B139" s="35">
        <v>111</v>
      </c>
      <c r="C139" s="40" t="s">
        <v>263</v>
      </c>
      <c r="D139" s="36">
        <f t="shared" si="38"/>
        <v>1996.11</v>
      </c>
      <c r="E139" s="37">
        <v>1785.71</v>
      </c>
      <c r="F139" s="37">
        <v>329.7</v>
      </c>
      <c r="G139" s="37">
        <v>145.73</v>
      </c>
      <c r="H139" s="37">
        <v>16.19</v>
      </c>
      <c r="I139" s="36"/>
      <c r="J139" s="42">
        <v>52.66</v>
      </c>
      <c r="K139" s="42">
        <v>30.58</v>
      </c>
      <c r="L139" s="42">
        <v>22.08</v>
      </c>
      <c r="M139" s="36">
        <v>7.74</v>
      </c>
      <c r="N139" s="42">
        <v>4.5</v>
      </c>
      <c r="O139" s="42">
        <v>3.24</v>
      </c>
      <c r="P139" s="50">
        <v>150</v>
      </c>
      <c r="Q139" s="36"/>
      <c r="R139" s="36"/>
    </row>
    <row r="140" s="4" customFormat="1" ht="26" hidden="1" customHeight="1" spans="1:18">
      <c r="A140" s="39" t="s">
        <v>264</v>
      </c>
      <c r="B140" s="35">
        <v>112</v>
      </c>
      <c r="C140" s="40" t="s">
        <v>265</v>
      </c>
      <c r="D140" s="36">
        <f t="shared" si="38"/>
        <v>468.54</v>
      </c>
      <c r="E140" s="37">
        <v>468.54</v>
      </c>
      <c r="F140" s="37">
        <v>0</v>
      </c>
      <c r="G140" s="37">
        <v>0</v>
      </c>
      <c r="H140" s="37">
        <v>63.07</v>
      </c>
      <c r="I140" s="36"/>
      <c r="J140" s="42"/>
      <c r="K140" s="42"/>
      <c r="L140" s="42"/>
      <c r="M140" s="36"/>
      <c r="N140" s="42"/>
      <c r="O140" s="42"/>
      <c r="P140" s="36"/>
      <c r="Q140" s="36"/>
      <c r="R140" s="36"/>
    </row>
    <row r="141" s="3" customFormat="1" ht="26" hidden="1" customHeight="1" spans="1:18">
      <c r="A141" s="29"/>
      <c r="B141" s="32"/>
      <c r="C141" s="33" t="s">
        <v>266</v>
      </c>
      <c r="D141" s="38">
        <f>SUM(D142:D149)</f>
        <v>13227.82</v>
      </c>
      <c r="E141" s="38">
        <f>SUM(E142:E149)</f>
        <v>7189.69</v>
      </c>
      <c r="F141" s="38">
        <f t="shared" ref="F141:H141" si="39">SUM(F142:F149)</f>
        <v>4337.33</v>
      </c>
      <c r="G141" s="38">
        <f t="shared" si="39"/>
        <v>2542.97</v>
      </c>
      <c r="H141" s="38">
        <f t="shared" si="39"/>
        <v>309.39</v>
      </c>
      <c r="I141" s="38">
        <f t="shared" ref="I141:R141" si="40">SUM(I142:I149)</f>
        <v>0</v>
      </c>
      <c r="J141" s="38">
        <f t="shared" si="40"/>
        <v>1283.96</v>
      </c>
      <c r="K141" s="38">
        <v>606.44</v>
      </c>
      <c r="L141" s="38">
        <v>677.52</v>
      </c>
      <c r="M141" s="38">
        <v>188.56</v>
      </c>
      <c r="N141" s="38">
        <v>89.07</v>
      </c>
      <c r="O141" s="38">
        <f t="shared" si="40"/>
        <v>99.49</v>
      </c>
      <c r="P141" s="38">
        <f t="shared" si="40"/>
        <v>4374</v>
      </c>
      <c r="Q141" s="38">
        <f t="shared" si="40"/>
        <v>0</v>
      </c>
      <c r="R141" s="38">
        <f t="shared" si="40"/>
        <v>191.61</v>
      </c>
    </row>
    <row r="142" s="4" customFormat="1" ht="26" hidden="1" customHeight="1" spans="1:18">
      <c r="A142" s="39" t="s">
        <v>267</v>
      </c>
      <c r="B142" s="35">
        <v>113</v>
      </c>
      <c r="C142" s="40" t="s">
        <v>268</v>
      </c>
      <c r="D142" s="36">
        <f t="shared" ref="D142:D149" si="41">E142+I142+J142+M142+P142+Q142+R142</f>
        <v>2814.41</v>
      </c>
      <c r="E142" s="37">
        <v>1674.89</v>
      </c>
      <c r="F142" s="37">
        <v>957.86</v>
      </c>
      <c r="G142" s="37">
        <v>682.34</v>
      </c>
      <c r="H142" s="37">
        <v>34.69</v>
      </c>
      <c r="I142" s="36"/>
      <c r="J142" s="42">
        <v>242.83</v>
      </c>
      <c r="K142" s="42">
        <v>113.57</v>
      </c>
      <c r="L142" s="42">
        <v>129.26</v>
      </c>
      <c r="M142" s="36">
        <v>35.69</v>
      </c>
      <c r="N142" s="42">
        <v>16.7</v>
      </c>
      <c r="O142" s="42">
        <v>18.99</v>
      </c>
      <c r="P142" s="50">
        <v>861</v>
      </c>
      <c r="Q142" s="36"/>
      <c r="R142" s="36"/>
    </row>
    <row r="143" s="4" customFormat="1" ht="26" hidden="1" customHeight="1" spans="1:18">
      <c r="A143" s="39" t="s">
        <v>269</v>
      </c>
      <c r="B143" s="35">
        <v>114</v>
      </c>
      <c r="C143" s="40" t="s">
        <v>270</v>
      </c>
      <c r="D143" s="36">
        <f t="shared" si="41"/>
        <v>1715.99</v>
      </c>
      <c r="E143" s="37">
        <v>875.78</v>
      </c>
      <c r="F143" s="37">
        <v>556.51</v>
      </c>
      <c r="G143" s="37">
        <v>297.84</v>
      </c>
      <c r="H143" s="37">
        <v>21.43</v>
      </c>
      <c r="I143" s="36"/>
      <c r="J143" s="42">
        <v>182.41</v>
      </c>
      <c r="K143" s="42">
        <v>85.95</v>
      </c>
      <c r="L143" s="42">
        <v>96.46</v>
      </c>
      <c r="M143" s="36">
        <v>26.8</v>
      </c>
      <c r="N143" s="42">
        <v>12.63</v>
      </c>
      <c r="O143" s="42">
        <v>14.17</v>
      </c>
      <c r="P143" s="50">
        <v>631</v>
      </c>
      <c r="Q143" s="36"/>
      <c r="R143" s="36"/>
    </row>
    <row r="144" s="4" customFormat="1" ht="26" hidden="1" customHeight="1" spans="1:18">
      <c r="A144" s="39" t="s">
        <v>271</v>
      </c>
      <c r="B144" s="35">
        <v>115</v>
      </c>
      <c r="C144" s="40" t="s">
        <v>272</v>
      </c>
      <c r="D144" s="36">
        <f t="shared" si="41"/>
        <v>2243.73</v>
      </c>
      <c r="E144" s="37">
        <v>1347.11</v>
      </c>
      <c r="F144" s="37">
        <v>851.61</v>
      </c>
      <c r="G144" s="37">
        <v>455.19</v>
      </c>
      <c r="H144" s="37">
        <v>40.31</v>
      </c>
      <c r="I144" s="36"/>
      <c r="J144" s="42">
        <v>239.43</v>
      </c>
      <c r="K144" s="42">
        <v>111.5</v>
      </c>
      <c r="L144" s="42">
        <v>127.93</v>
      </c>
      <c r="M144" s="36">
        <v>35.19</v>
      </c>
      <c r="N144" s="42">
        <v>16.4</v>
      </c>
      <c r="O144" s="42">
        <v>18.79</v>
      </c>
      <c r="P144" s="50">
        <v>622</v>
      </c>
      <c r="Q144" s="36"/>
      <c r="R144" s="36"/>
    </row>
    <row r="145" s="4" customFormat="1" ht="26" hidden="1" customHeight="1" spans="1:18">
      <c r="A145" s="39" t="s">
        <v>273</v>
      </c>
      <c r="B145" s="35">
        <v>116</v>
      </c>
      <c r="C145" s="40" t="s">
        <v>274</v>
      </c>
      <c r="D145" s="36">
        <f t="shared" si="41"/>
        <v>1488.97</v>
      </c>
      <c r="E145" s="37">
        <v>779.12</v>
      </c>
      <c r="F145" s="37">
        <v>503.02</v>
      </c>
      <c r="G145" s="37">
        <v>254.27</v>
      </c>
      <c r="H145" s="37">
        <v>21.83</v>
      </c>
      <c r="I145" s="36"/>
      <c r="J145" s="42">
        <v>176</v>
      </c>
      <c r="K145" s="42">
        <v>96.54</v>
      </c>
      <c r="L145" s="42">
        <v>79.46</v>
      </c>
      <c r="M145" s="36">
        <v>25.85</v>
      </c>
      <c r="N145" s="42">
        <v>14.19</v>
      </c>
      <c r="O145" s="42">
        <v>11.66</v>
      </c>
      <c r="P145" s="50">
        <v>508</v>
      </c>
      <c r="Q145" s="36"/>
      <c r="R145" s="36"/>
    </row>
    <row r="146" s="4" customFormat="1" ht="26" hidden="1" customHeight="1" spans="1:18">
      <c r="A146" s="39" t="s">
        <v>275</v>
      </c>
      <c r="B146" s="35">
        <v>117</v>
      </c>
      <c r="C146" s="40" t="s">
        <v>276</v>
      </c>
      <c r="D146" s="36">
        <f t="shared" si="41"/>
        <v>1962.77</v>
      </c>
      <c r="E146" s="37">
        <v>1141.05</v>
      </c>
      <c r="F146" s="37">
        <v>686.14</v>
      </c>
      <c r="G146" s="37">
        <v>420.46</v>
      </c>
      <c r="H146" s="37">
        <v>34.45</v>
      </c>
      <c r="I146" s="36"/>
      <c r="J146" s="42">
        <v>269.19</v>
      </c>
      <c r="K146" s="42">
        <v>116.65</v>
      </c>
      <c r="L146" s="42">
        <v>152.54</v>
      </c>
      <c r="M146" s="36">
        <v>39.53</v>
      </c>
      <c r="N146" s="42">
        <v>17.14</v>
      </c>
      <c r="O146" s="42">
        <v>22.39</v>
      </c>
      <c r="P146" s="50">
        <v>513</v>
      </c>
      <c r="Q146" s="36"/>
      <c r="R146" s="36"/>
    </row>
    <row r="147" s="4" customFormat="1" ht="26" hidden="1" customHeight="1" spans="1:18">
      <c r="A147" s="39" t="s">
        <v>277</v>
      </c>
      <c r="B147" s="35">
        <v>118</v>
      </c>
      <c r="C147" s="40" t="s">
        <v>278</v>
      </c>
      <c r="D147" s="36">
        <f t="shared" si="41"/>
        <v>1845.95</v>
      </c>
      <c r="E147" s="37">
        <v>921.44</v>
      </c>
      <c r="F147" s="37">
        <v>580.41</v>
      </c>
      <c r="G147" s="37">
        <v>310.02</v>
      </c>
      <c r="H147" s="37">
        <v>31.01</v>
      </c>
      <c r="I147" s="36"/>
      <c r="J147" s="42">
        <v>133.41</v>
      </c>
      <c r="K147" s="42">
        <v>63.91</v>
      </c>
      <c r="L147" s="42">
        <v>69.5</v>
      </c>
      <c r="M147" s="36">
        <v>19.53</v>
      </c>
      <c r="N147" s="42">
        <v>9.32</v>
      </c>
      <c r="O147" s="42">
        <v>10.21</v>
      </c>
      <c r="P147" s="50">
        <v>632</v>
      </c>
      <c r="Q147" s="36"/>
      <c r="R147" s="53">
        <v>139.57</v>
      </c>
    </row>
    <row r="148" s="4" customFormat="1" ht="26" hidden="1" customHeight="1" spans="1:18">
      <c r="A148" s="39" t="s">
        <v>279</v>
      </c>
      <c r="B148" s="35">
        <v>119</v>
      </c>
      <c r="C148" s="40" t="s">
        <v>280</v>
      </c>
      <c r="D148" s="36">
        <f t="shared" si="41"/>
        <v>1041.27</v>
      </c>
      <c r="E148" s="37">
        <v>335.57</v>
      </c>
      <c r="F148" s="37">
        <v>201.78</v>
      </c>
      <c r="G148" s="37">
        <v>122.85</v>
      </c>
      <c r="H148" s="37">
        <v>10.94</v>
      </c>
      <c r="I148" s="36"/>
      <c r="J148" s="42">
        <v>40.69</v>
      </c>
      <c r="K148" s="42">
        <v>18.32</v>
      </c>
      <c r="L148" s="42">
        <v>22.37</v>
      </c>
      <c r="M148" s="36">
        <v>5.97</v>
      </c>
      <c r="N148" s="42">
        <v>2.69</v>
      </c>
      <c r="O148" s="42">
        <v>3.28</v>
      </c>
      <c r="P148" s="50">
        <v>607</v>
      </c>
      <c r="Q148" s="36"/>
      <c r="R148" s="53">
        <v>52.04</v>
      </c>
    </row>
    <row r="149" s="4" customFormat="1" ht="26" hidden="1" customHeight="1" spans="1:18">
      <c r="A149" s="34" t="s">
        <v>281</v>
      </c>
      <c r="B149" s="35">
        <v>120</v>
      </c>
      <c r="C149" s="34" t="s">
        <v>282</v>
      </c>
      <c r="D149" s="36">
        <f t="shared" si="41"/>
        <v>114.73</v>
      </c>
      <c r="E149" s="37">
        <v>114.73</v>
      </c>
      <c r="F149" s="37">
        <v>0</v>
      </c>
      <c r="G149" s="37">
        <v>0</v>
      </c>
      <c r="H149" s="37">
        <v>114.73</v>
      </c>
      <c r="I149" s="36"/>
      <c r="J149" s="42">
        <v>0</v>
      </c>
      <c r="K149" s="42"/>
      <c r="L149" s="42"/>
      <c r="M149" s="36">
        <v>0</v>
      </c>
      <c r="N149" s="42"/>
      <c r="O149" s="42"/>
      <c r="P149" s="36"/>
      <c r="Q149" s="36"/>
      <c r="R149" s="36"/>
    </row>
  </sheetData>
  <sheetProtection formatCells="0" insertHyperlinks="0" autoFilter="0"/>
  <sortState ref="B72:R81">
    <sortCondition ref="B72"/>
  </sortState>
  <mergeCells count="16">
    <mergeCell ref="B1:C1"/>
    <mergeCell ref="B2:R2"/>
    <mergeCell ref="E4:H4"/>
    <mergeCell ref="J4:L4"/>
    <mergeCell ref="M4:O4"/>
    <mergeCell ref="B6:E6"/>
    <mergeCell ref="B7:E7"/>
    <mergeCell ref="B8:C8"/>
    <mergeCell ref="A4:A5"/>
    <mergeCell ref="B4:B5"/>
    <mergeCell ref="C4:C5"/>
    <mergeCell ref="D4:D5"/>
    <mergeCell ref="I4:I5"/>
    <mergeCell ref="P4:P5"/>
    <mergeCell ref="Q4:Q5"/>
    <mergeCell ref="R4:R5"/>
  </mergeCells>
  <pageMargins left="0.236111111111111" right="0.236111111111111" top="0.314583333333333" bottom="1.14166666666667" header="0.314583333333333" footer="1.41666666666667"/>
  <pageSetup paperSize="9" scale="82" firstPageNumber="6" fitToHeight="0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财务处</dc:creator>
  <cp:lastModifiedBy>Administrator</cp:lastModifiedBy>
  <dcterms:created xsi:type="dcterms:W3CDTF">2020-06-30T14:02:00Z</dcterms:created>
  <cp:lastPrinted>2023-11-26T11:14:00Z</cp:lastPrinted>
  <dcterms:modified xsi:type="dcterms:W3CDTF">2024-01-22T05:07:05Z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087E660F04E3434CBCB11911EAAF662C</vt:lpwstr>
  </property>
</Properties>
</file>